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BA8C12AA-A64A-4FDE-9296-B6677BF3CF6C}" xr6:coauthVersionLast="47" xr6:coauthVersionMax="47" xr10:uidLastSave="{00000000-0000-0000-0000-000000000000}"/>
  <workbookProtection workbookAlgorithmName="SHA-512" workbookHashValue="KrpiidKQkxJCsIfVrcFwkcSF2zbLm3j9HErdYHBNue6TNexNPSNINjoDCh+MIN93IhKqlm3mGkJtVwLlqkznCQ==" workbookSaltValue="BFvxBVZ937hLLD4xTaSvPg==" workbookSpinCount="100000" lockStructure="1"/>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dXdata!$A$16:$AH$111</definedName>
    <definedName name="DATA" localSheetId="3">'dXdata - Annual'!$F$12:$I$46</definedName>
    <definedName name="DATA" localSheetId="2">'dXdata - Monthly'!$F$12:$CW$46</definedName>
    <definedName name="DATES" localSheetId="5">dXdata!$A$16:$A$111</definedName>
    <definedName name="DATES" localSheetId="3">'dXdata - Annual'!$F$12:$I$12</definedName>
    <definedName name="DATES" localSheetId="2">'dXdata - Monthly'!$F$12:$CW$12</definedName>
    <definedName name="IDS" localSheetId="5">dXdata!$B$7:$AH$7</definedName>
    <definedName name="IDS" localSheetId="3">'dXdata - Annual'!$B$7:$AH$7</definedName>
    <definedName name="IDS" localSheetId="2">'dXdata - Monthly'!$B$7:$AH$7</definedName>
    <definedName name="OBS" localSheetId="5">dXdata!$B$16:$AH$111</definedName>
    <definedName name="OBS" localSheetId="3">'dXdata - Annual'!$F$13:$I$46</definedName>
    <definedName name="OBS" localSheetId="2">'dXdata - Monthly'!$F$13:$CW$46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8" i="1" l="1"/>
  <c r="AD36" i="1"/>
  <c r="AE36" i="1"/>
  <c r="AF36" i="1"/>
  <c r="AD37" i="1"/>
  <c r="AE37" i="1"/>
  <c r="AF37" i="1"/>
  <c r="AD38" i="1"/>
  <c r="AE38" i="1"/>
  <c r="AF38" i="1"/>
  <c r="AD39" i="1"/>
  <c r="AE39" i="1"/>
  <c r="AF39" i="1"/>
  <c r="AD28" i="1"/>
  <c r="AE28" i="1"/>
  <c r="AF28" i="1"/>
  <c r="AD29" i="1"/>
  <c r="AE29" i="1"/>
  <c r="AF29" i="1"/>
  <c r="AD30" i="1"/>
  <c r="AE30" i="1"/>
  <c r="AF30" i="1"/>
  <c r="AD31" i="1"/>
  <c r="AE31" i="1"/>
  <c r="AF31" i="1"/>
  <c r="AD32" i="1"/>
  <c r="AE32" i="1"/>
  <c r="AF32" i="1"/>
  <c r="AD33" i="1"/>
  <c r="AE33" i="1"/>
  <c r="AF33" i="1"/>
  <c r="AD34" i="1"/>
  <c r="AE34" i="1"/>
  <c r="AF34" i="1"/>
  <c r="AD24" i="1"/>
  <c r="AE24" i="1"/>
  <c r="AF24" i="1"/>
  <c r="AD25" i="1"/>
  <c r="AE25" i="1"/>
  <c r="AF25" i="1"/>
  <c r="AD26" i="1"/>
  <c r="AE26" i="1"/>
  <c r="AF26" i="1"/>
  <c r="AD17" i="1"/>
  <c r="AE17" i="1"/>
  <c r="AF17" i="1"/>
  <c r="AD18" i="1"/>
  <c r="AE18" i="1"/>
  <c r="AF18" i="1"/>
  <c r="AD19" i="1"/>
  <c r="AE19" i="1"/>
  <c r="AF19" i="1"/>
  <c r="AD20" i="1"/>
  <c r="AE20" i="1"/>
  <c r="AF20" i="1"/>
  <c r="AD21" i="1"/>
  <c r="AE21" i="1"/>
  <c r="AF21" i="1"/>
  <c r="AD22" i="1"/>
  <c r="AE22" i="1"/>
  <c r="AF22" i="1"/>
  <c r="AD14" i="1"/>
  <c r="AE14" i="1"/>
  <c r="AF14" i="1"/>
  <c r="AD15" i="1"/>
  <c r="AE15" i="1"/>
  <c r="AF15" i="1"/>
  <c r="AD5" i="1"/>
  <c r="AE5" i="1"/>
  <c r="AF5" i="1"/>
  <c r="AD6" i="1"/>
  <c r="AE6" i="1"/>
  <c r="AF6" i="1"/>
  <c r="AD7" i="1"/>
  <c r="AE7" i="1"/>
  <c r="AF7" i="1"/>
  <c r="AD8" i="1"/>
  <c r="AE8" i="1"/>
  <c r="AF8" i="1"/>
  <c r="AD9" i="1"/>
  <c r="AE9" i="1"/>
  <c r="AF9" i="1"/>
  <c r="AD10" i="1"/>
  <c r="AE10" i="1"/>
  <c r="AF10" i="1"/>
  <c r="AD11" i="1"/>
  <c r="AE11" i="1"/>
  <c r="AF11" i="1"/>
  <c r="AD12" i="1"/>
  <c r="AE12" i="1"/>
  <c r="AF12" i="1"/>
  <c r="AC5" i="1"/>
  <c r="AC6" i="1"/>
  <c r="AC7" i="1"/>
  <c r="AC9" i="1"/>
  <c r="AC10" i="1"/>
  <c r="AC11" i="1"/>
  <c r="AC12" i="1"/>
  <c r="AC14" i="1"/>
  <c r="AC15" i="1"/>
  <c r="AC17" i="1"/>
  <c r="AC18" i="1"/>
  <c r="AC19" i="1"/>
  <c r="AC20" i="1"/>
  <c r="AC21" i="1"/>
  <c r="AC22" i="1"/>
  <c r="AC24" i="1"/>
  <c r="AC25" i="1"/>
  <c r="AC26" i="1"/>
  <c r="AC28" i="1"/>
  <c r="AC29" i="1"/>
  <c r="AC30" i="1"/>
  <c r="AC31" i="1"/>
  <c r="AC32" i="1"/>
  <c r="AC33" i="1"/>
  <c r="AC34" i="1"/>
  <c r="AC36" i="1"/>
  <c r="AC37" i="1"/>
  <c r="AC38" i="1"/>
  <c r="AC39" i="1"/>
  <c r="AB5" i="1"/>
  <c r="AB6" i="1"/>
  <c r="AB7" i="1"/>
  <c r="AB8" i="1"/>
  <c r="AB9" i="1"/>
  <c r="AB10" i="1"/>
  <c r="AB11" i="1"/>
  <c r="AB12" i="1"/>
  <c r="AB14" i="1"/>
  <c r="AB15" i="1"/>
  <c r="AB17" i="1"/>
  <c r="AB18" i="1"/>
  <c r="AB19" i="1"/>
  <c r="AB20" i="1"/>
  <c r="AB21" i="1"/>
  <c r="AB22" i="1"/>
  <c r="AB24" i="1"/>
  <c r="AB25" i="1"/>
  <c r="AB26" i="1"/>
  <c r="AB28" i="1"/>
  <c r="AB29" i="1"/>
  <c r="AB30" i="1"/>
  <c r="AB31" i="1"/>
  <c r="AB32" i="1"/>
  <c r="AB33" i="1"/>
  <c r="AB34" i="1"/>
  <c r="AB36" i="1"/>
  <c r="AB37" i="1"/>
  <c r="AB38" i="1"/>
  <c r="AB39" i="1"/>
  <c r="Z36" i="1"/>
  <c r="AA36" i="1"/>
  <c r="Z37" i="1"/>
  <c r="AA37" i="1"/>
  <c r="Z38" i="1"/>
  <c r="AA38" i="1"/>
  <c r="Z39" i="1"/>
  <c r="AA39" i="1"/>
  <c r="Z28" i="1"/>
  <c r="AA28" i="1"/>
  <c r="Z29" i="1"/>
  <c r="AA29" i="1"/>
  <c r="Z30" i="1"/>
  <c r="AA30" i="1"/>
  <c r="Z31" i="1"/>
  <c r="AA31" i="1"/>
  <c r="Z32" i="1"/>
  <c r="AA32" i="1"/>
  <c r="Z33" i="1"/>
  <c r="AA33" i="1"/>
  <c r="Z34" i="1"/>
  <c r="AA34" i="1"/>
  <c r="Y24" i="1"/>
  <c r="Z24" i="1"/>
  <c r="AA24" i="1"/>
  <c r="Y25" i="1"/>
  <c r="Z25" i="1"/>
  <c r="AA25" i="1"/>
  <c r="Y26" i="1"/>
  <c r="Z26" i="1"/>
  <c r="AA26" i="1"/>
  <c r="Z17" i="1"/>
  <c r="AA17" i="1"/>
  <c r="Z18" i="1"/>
  <c r="AA18" i="1"/>
  <c r="Z19" i="1"/>
  <c r="AA19" i="1"/>
  <c r="Z20" i="1"/>
  <c r="AA20" i="1"/>
  <c r="Z21" i="1"/>
  <c r="AA21" i="1"/>
  <c r="Z22" i="1"/>
  <c r="AA22" i="1"/>
  <c r="Z14" i="1"/>
  <c r="AA14" i="1"/>
  <c r="Z15" i="1"/>
  <c r="AA15" i="1"/>
  <c r="AA5" i="1"/>
  <c r="AA6" i="1"/>
  <c r="AA7" i="1"/>
  <c r="AA8" i="1"/>
  <c r="AA9" i="1"/>
  <c r="AA10" i="1"/>
  <c r="AA11" i="1"/>
  <c r="AA12" i="1"/>
  <c r="V5" i="1"/>
  <c r="W5" i="1"/>
  <c r="X5" i="1"/>
  <c r="Y5" i="1"/>
  <c r="Z5" i="1"/>
  <c r="V6" i="1"/>
  <c r="W6" i="1"/>
  <c r="X6" i="1"/>
  <c r="Y6" i="1"/>
  <c r="Z6" i="1"/>
  <c r="V7" i="1"/>
  <c r="W7" i="1"/>
  <c r="X7" i="1"/>
  <c r="Y7" i="1"/>
  <c r="Z7" i="1"/>
  <c r="V8" i="1"/>
  <c r="W8" i="1"/>
  <c r="X8" i="1"/>
  <c r="Y8" i="1"/>
  <c r="Z8" i="1"/>
  <c r="V9" i="1"/>
  <c r="W9" i="1"/>
  <c r="X9" i="1"/>
  <c r="Y9" i="1"/>
  <c r="Z9" i="1"/>
  <c r="V10" i="1"/>
  <c r="W10" i="1"/>
  <c r="X10" i="1"/>
  <c r="Y10" i="1"/>
  <c r="Z10" i="1"/>
  <c r="V11" i="1"/>
  <c r="W11" i="1"/>
  <c r="X11" i="1"/>
  <c r="Y11" i="1"/>
  <c r="Z11" i="1"/>
  <c r="V12" i="1"/>
  <c r="W12" i="1"/>
  <c r="X12" i="1"/>
  <c r="Y12" i="1"/>
  <c r="Z12" i="1"/>
  <c r="Y14" i="1"/>
  <c r="Y15" i="1"/>
  <c r="Y17" i="1"/>
  <c r="Y18" i="1"/>
  <c r="Y19" i="1"/>
  <c r="Y20" i="1"/>
  <c r="Y21" i="1"/>
  <c r="Y22" i="1"/>
  <c r="Y28" i="1"/>
  <c r="Y29" i="1"/>
  <c r="Y30" i="1"/>
  <c r="Y31" i="1"/>
  <c r="Y32" i="1"/>
  <c r="Y33" i="1"/>
  <c r="Y34" i="1"/>
  <c r="Y36" i="1"/>
  <c r="Y37" i="1"/>
  <c r="Y38" i="1"/>
  <c r="Y39" i="1"/>
  <c r="X14" i="1"/>
  <c r="X15" i="1"/>
  <c r="X17" i="1"/>
  <c r="X18" i="1"/>
  <c r="X19" i="1"/>
  <c r="X20" i="1"/>
  <c r="X21" i="1"/>
  <c r="X22" i="1"/>
  <c r="X24" i="1"/>
  <c r="X25" i="1"/>
  <c r="X26" i="1"/>
  <c r="X28" i="1"/>
  <c r="X29" i="1"/>
  <c r="X30" i="1"/>
  <c r="X31" i="1"/>
  <c r="X32" i="1"/>
  <c r="X33" i="1"/>
  <c r="X34" i="1"/>
  <c r="X36" i="1"/>
  <c r="X37" i="1"/>
  <c r="X38" i="1"/>
  <c r="X39"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<sst xmlns="http://schemas.openxmlformats.org/spreadsheetml/2006/main" count="654" uniqueCount="264">
  <si>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</si>
  <si>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</si>
  <si>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</si>
  <si>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</si>
  <si>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</si>
  <si>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</si>
  <si>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</si>
  <si>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</si>
  <si>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</si>
  <si>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</si>
  <si>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</si>
  <si>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</si>
  <si>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</si>
  <si>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</si>
  <si>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</si>
  <si>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</si>
  <si>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</si>
  <si>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</si>
  <si>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</si>
  <si>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</si>
  <si>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</si>
  <si>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</si>
  <si>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</si>
  <si>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</si>
  <si>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</si>
  <si>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</si>
  <si>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</si>
  <si>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</si>
  <si>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</si>
  <si>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</si>
  <si>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</si>
  <si>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</si>
  <si>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</si>
  <si>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</si>
  <si>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</si>
  <si>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</si>
  <si>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</si>
  <si>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</si>
  <si>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</si>
  <si>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</si>
  <si>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</si>
  <si>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</si>
  <si>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</si>
  <si>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</si>
  <si>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</si>
  <si>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</si>
  <si>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</si>
  <si>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</si>
  <si>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</si>
  <si>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</si>
  <si>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</si>
  <si>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</si>
  <si>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</si>
  <si>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</si>
  <si>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</si>
  <si>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</si>
  <si>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</si>
  <si>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</si>
  <si>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</si>
  <si>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</si>
  <si>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</si>
  <si>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</si>
  <si>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</si>
  <si>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</si>
  <si>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</si>
  <si>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</si>
  <si>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</si>
  <si>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</si>
  <si>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</si>
  <si>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</si>
  <si>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</si>
  <si>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</si>
  <si>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</si>
  <si>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</si>
  <si>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</si>
  <si>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</si>
  <si>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</si>
  <si>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</si>
  <si>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</si>
  <si>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</si>
  <si>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</si>
  <si>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</si>
  <si>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</si>
  <si>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</si>
  <si>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</si>
  <si>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</si>
  <si>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</si>
  <si>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</si>
  <si>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</si>
  <si>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</si>
  <si>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</si>
  <si>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</si>
  <si>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</si>
  <si>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</si>
  <si>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</si>
  <si>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</si>
  <si>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</si>
  <si>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</si>
  <si>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</si>
  <si>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</si>
  <si>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</si>
  <si>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</si>
  <si>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</si>
  <si>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</si>
  <si>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</si>
  <si>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</si>
  <si>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</si>
  <si>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</si>
  <si>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</si>
  <si>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</si>
  <si>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</si>
  <si>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</si>
  <si>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</si>
  <si>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</si>
  <si>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</si>
  <si>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</si>
  <si>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</si>
  <si>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</si>
  <si>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</si>
  <si>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</si>
  <si>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</si>
  <si>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</si>
  <si>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</si>
  <si>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</si>
  <si>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</si>
  <si>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</si>
  <si>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</si>
  <si>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</si>
  <si>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</si>
  <si>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</si>
  <si>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</si>
  <si>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</si>
  <si>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</si>
  <si>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</si>
  <si>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</si>
  <si>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</si>
  <si>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</si>
  <si>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</si>
  <si>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</si>
  <si>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</si>
  <si>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</si>
  <si>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</si>
  <si>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</si>
  <si>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</si>
  <si>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</si>
  <si>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</si>
  <si>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</si>
  <si>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</si>
  <si>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</si>
  <si>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</si>
  <si>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</si>
  <si>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</si>
  <si>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</si>
  <si>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</si>
  <si>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</si>
  <si>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</si>
  <si>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</si>
  <si>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</si>
  <si>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</si>
  <si>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</si>
  <si>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</si>
  <si>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</si>
  <si>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</si>
  <si>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</si>
  <si>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</si>
  <si>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</si>
  <si>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</si>
  <si>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</si>
  <si>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</si>
  <si>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</si>
  <si>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</si>
  <si>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</si>
  <si>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</si>
  <si>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</si>
  <si>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</si>
  <si>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</si>
  <si>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</si>
  <si>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</si>
  <si>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</si>
  <si>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</si>
  <si>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</si>
  <si>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</si>
  <si>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</si>
  <si>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</si>
  <si>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</si>
  <si>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</si>
  <si>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</si>
  <si>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</si>
  <si>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</si>
  <si>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</si>
  <si>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</si>
  <si>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</si>
  <si>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</si>
  <si>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</si>
  <si>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</si>
  <si>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</si>
  <si>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</si>
  <si>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</si>
  <si>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</si>
  <si>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</si>
  <si>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</si>
  <si>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</si>
  <si>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</si>
  <si>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</si>
  <si>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</si>
  <si>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</si>
  <si>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</si>
  <si>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</si>
  <si>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</si>
  <si>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</si>
  <si>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</si>
  <si>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</si>
  <si>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</si>
  <si>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</si>
  <si>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</si>
  <si>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</si>
  <si>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</si>
  <si>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</si>
  <si>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</si>
  <si>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</si>
  <si>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</si>
  <si>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</si>
  <si>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</si>
  <si>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</si>
  <si>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</si>
  <si>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</si>
  <si>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</si>
  <si>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</si>
  <si>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</si>
  <si>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</si>
  <si>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</si>
  <si>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</si>
  <si>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</si>
  <si>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</si>
  <si>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</si>
  <si>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</si>
  <si>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</si>
  <si>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</si>
  <si>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</si>
  <si>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</si>
  <si>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</si>
  <si>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</si>
  <si>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</si>
  <si>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</si>
  <si>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</si>
  <si>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December 2024</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</si>
  <si>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</si>
  <si>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</si>
  <si>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</si>
  <si>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</si>
  <si>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</si>
  <si>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</si>
  <si>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</si>
  <si>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</si>
  <si>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</si>
  <si>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</si>
  <si>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</si>
  <si>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</si>
  <si>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</si>
  <si>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</si>
  <si>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t xml:space="preserve">Note 5. The total values of building permits were updated to reflect the data revision provided by Business Planning &amp; Performance Measurement, The City of Calgary as of January 6, 2025. </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</si>
  <si>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</si>
  <si>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</si>
  <si>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Updated by Corporate Economics on January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</si>
</sst>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0" fontId="4" fillId="5" borderId="0" xfId="0" applyFont="1" applyFill="1" applyBorder="1" applyAlignment="1">
      <alignment horizontal="right" vertical="center"/>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G58"/>
  <sheetViews>
    <sheetView showGridLines="0" showRowColHeaders="0" tabSelected="1" topLeftCell="E1" zoomScale="75" zoomScaleNormal="75" workbookViewId="0">
      <selection activeCell="AD20" sqref="AD20"/>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6" width="8.28515625" style="101" bestFit="1" customWidth="1"/>
    <col min="7" max="8" width="7.5703125" style="101" customWidth="1"/>
    <col min="9" max="32" width="7.85546875" style="101" customWidth="1"/>
    <col min="33" max="33" width="3.5703125" style="13" customWidth="1"/>
    <col min="34" max="16384" width="9.140625" style="13" hidden="1"/>
  </cols>
  <sheetData>
    <row r="1" spans="1:33" ht="27" customHeight="1" x14ac:dyDescent="0.3">
      <c r="A1" s="1"/>
      <c r="B1" s="2"/>
      <c r="C1" s="3"/>
      <c r="D1" s="3"/>
      <c r="E1" s="245" t="s">
        <v>245</v>
      </c>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
    </row>
    <row r="2" spans="1:33" ht="33.75" customHeight="1" thickBot="1" x14ac:dyDescent="0.25">
      <c r="A2" s="1"/>
      <c r="B2" s="2"/>
      <c r="C2" s="3"/>
      <c r="D2" s="3"/>
      <c r="E2" s="53" t="s">
        <v>0</v>
      </c>
      <c r="F2" s="87"/>
      <c r="G2" s="88"/>
      <c r="H2" s="88"/>
      <c r="I2" s="143"/>
      <c r="J2" s="143"/>
      <c r="K2" s="143"/>
      <c r="L2" s="143"/>
      <c r="M2" s="143"/>
      <c r="N2" s="143"/>
      <c r="O2" s="143"/>
      <c r="P2" s="143"/>
      <c r="Q2" s="143"/>
      <c r="R2" s="143"/>
      <c r="S2" s="143"/>
      <c r="T2" s="143"/>
      <c r="U2" s="143"/>
      <c r="V2" s="143"/>
      <c r="W2" s="143"/>
      <c r="X2" s="143"/>
      <c r="Y2" s="143"/>
      <c r="Z2" s="143"/>
      <c r="AA2" s="143"/>
      <c r="AB2" s="143"/>
      <c r="AC2" s="143"/>
      <c r="AD2" s="143"/>
      <c r="AE2" s="143"/>
      <c r="AF2" s="143" t="s">
        <v>263</v>
      </c>
      <c r="AG2" s="8"/>
    </row>
    <row r="3" spans="1:33" s="204" customFormat="1" ht="23.25" thickBot="1" x14ac:dyDescent="0.3">
      <c r="A3" s="256"/>
      <c r="B3" s="5" t="s">
        <v>1</v>
      </c>
      <c r="C3" s="6" t="s">
        <v>2</v>
      </c>
      <c r="D3" s="7" t="s">
        <v>3</v>
      </c>
      <c r="E3" s="55" t="s">
        <v>4</v>
      </c>
      <c r="F3" s="139">
        <v>2022</v>
      </c>
      <c r="G3" s="140">
        <v>2023</v>
      </c>
      <c r="H3" s="140">
        <v>2024</v>
      </c>
      <c r="I3" s="141">
        <v>44927</v>
      </c>
      <c r="J3" s="142">
        <v>44958</v>
      </c>
      <c r="K3" s="142">
        <v>44986</v>
      </c>
      <c r="L3" s="142">
        <v>45017</v>
      </c>
      <c r="M3" s="142">
        <v>45047</v>
      </c>
      <c r="N3" s="142">
        <v>45078</v>
      </c>
      <c r="O3" s="142">
        <v>45108</v>
      </c>
      <c r="P3" s="142">
        <v>45139</v>
      </c>
      <c r="Q3" s="142">
        <v>45170</v>
      </c>
      <c r="R3" s="142">
        <v>45200</v>
      </c>
      <c r="S3" s="142">
        <v>45231</v>
      </c>
      <c r="T3" s="142">
        <v>45261</v>
      </c>
      <c r="U3" s="141">
        <v>45292</v>
      </c>
      <c r="V3" s="142">
        <v>45323</v>
      </c>
      <c r="W3" s="142">
        <v>45352</v>
      </c>
      <c r="X3" s="142">
        <v>45383</v>
      </c>
      <c r="Y3" s="142">
        <v>45413</v>
      </c>
      <c r="Z3" s="142">
        <v>45444</v>
      </c>
      <c r="AA3" s="142">
        <v>45474</v>
      </c>
      <c r="AB3" s="142">
        <v>45505</v>
      </c>
      <c r="AC3" s="142">
        <v>45536</v>
      </c>
      <c r="AD3" s="142">
        <v>45566</v>
      </c>
      <c r="AE3" s="142">
        <v>45597</v>
      </c>
      <c r="AF3" s="215">
        <v>45627</v>
      </c>
      <c r="AG3" s="54"/>
    </row>
    <row r="4" spans="1:33" s="205" customFormat="1" ht="13.5" customHeight="1" thickBot="1" x14ac:dyDescent="0.25">
      <c r="A4" s="257"/>
      <c r="B4" s="56" t="s">
        <v>5</v>
      </c>
      <c r="C4" s="57"/>
      <c r="D4" s="58"/>
      <c r="E4" s="234" t="s">
        <v>5</v>
      </c>
      <c r="F4" s="235"/>
      <c r="G4" s="235"/>
      <c r="H4" s="236"/>
      <c r="I4" s="237"/>
      <c r="J4" s="237"/>
      <c r="K4" s="237"/>
      <c r="L4" s="237"/>
      <c r="M4" s="237"/>
      <c r="N4" s="237"/>
      <c r="O4" s="237"/>
      <c r="P4" s="237"/>
      <c r="Q4" s="237"/>
      <c r="R4" s="237"/>
      <c r="S4" s="237"/>
      <c r="T4" s="237"/>
      <c r="U4" s="237"/>
      <c r="V4" s="237"/>
      <c r="W4" s="237"/>
      <c r="X4" s="237"/>
      <c r="Y4" s="237"/>
      <c r="Z4" s="237"/>
      <c r="AA4" s="237"/>
      <c r="AB4" s="237"/>
      <c r="AC4" s="237"/>
      <c r="AD4" s="237"/>
      <c r="AE4" s="237"/>
      <c r="AF4" s="238"/>
      <c r="AG4" s="59"/>
    </row>
    <row r="5" spans="1:33" s="205" customFormat="1" ht="16.5" customHeight="1" x14ac:dyDescent="0.2">
      <c r="A5" s="258">
        <v>1</v>
      </c>
      <c r="B5" s="102" t="s">
        <v>6</v>
      </c>
      <c r="C5" s="103" t="s">
        <v>7</v>
      </c>
      <c r="D5" s="104"/>
      <c r="E5" s="113" t="s">
        <v>229</v>
      </c>
      <c r="F5" s="105">
        <f>'dXdata - Annual'!G16/100</f>
        <v>0.06</v>
      </c>
      <c r="G5" s="105">
        <f>'dXdata - Annual'!H16/100</f>
        <v>0.06</v>
      </c>
      <c r="H5" s="203">
        <f>'dXdata - Annual'!I16/100</f>
        <v>7.400000000000001E-2</v>
      </c>
      <c r="I5" s="106">
        <f>'dXdata - Monthly'!BZ16/100</f>
        <v>6.4000000000000001E-2</v>
      </c>
      <c r="J5" s="107">
        <f>'dXdata - Monthly'!CA16/100</f>
        <v>6.7000000000000004E-2</v>
      </c>
      <c r="K5" s="107">
        <f>'dXdata - Monthly'!CB16/100</f>
        <v>7.0000000000000007E-2</v>
      </c>
      <c r="L5" s="107">
        <f>'dXdata - Monthly'!CC16/100</f>
        <v>6.4000000000000001E-2</v>
      </c>
      <c r="M5" s="107">
        <f>'dXdata - Monthly'!CD16/100</f>
        <v>0.06</v>
      </c>
      <c r="N5" s="107">
        <f>'dXdata - Monthly'!CE16/100</f>
        <v>5.7999999999999996E-2</v>
      </c>
      <c r="O5" s="107">
        <f>'dXdata - Monthly'!CF16/100</f>
        <v>6.0999999999999999E-2</v>
      </c>
      <c r="P5" s="107">
        <f>'dXdata - Monthly'!CG16/100</f>
        <v>0.06</v>
      </c>
      <c r="Q5" s="107">
        <f>'dXdata - Monthly'!CH16/100</f>
        <v>0.06</v>
      </c>
      <c r="R5" s="107">
        <f>'dXdata - Monthly'!CI16/100</f>
        <v>5.5E-2</v>
      </c>
      <c r="S5" s="107">
        <f>'dXdata - Monthly'!CJ16/100</f>
        <v>5.4000000000000006E-2</v>
      </c>
      <c r="T5" s="107">
        <f>'dXdata - Monthly'!CK16/100</f>
        <v>5.2000000000000005E-2</v>
      </c>
      <c r="U5" s="106">
        <f>'dXdata - Monthly'!CL16/100</f>
        <v>5.7000000000000002E-2</v>
      </c>
      <c r="V5" s="107">
        <f>'dXdata - Monthly'!CM16/100</f>
        <v>6.3E-2</v>
      </c>
      <c r="W5" s="107">
        <f>'dXdata - Monthly'!CN16/100</f>
        <v>7.0000000000000007E-2</v>
      </c>
      <c r="X5" s="107">
        <f>'dXdata - Monthly'!CO16/100</f>
        <v>7.9000000000000001E-2</v>
      </c>
      <c r="Y5" s="107">
        <f>'dXdata - Monthly'!CP16/100</f>
        <v>0.08</v>
      </c>
      <c r="Z5" s="107">
        <f>'dXdata - Monthly'!CQ16/100</f>
        <v>8.1000000000000003E-2</v>
      </c>
      <c r="AA5" s="107">
        <f>'dXdata - Monthly'!CR16/100</f>
        <v>7.2999999999999995E-2</v>
      </c>
      <c r="AB5" s="107">
        <f>'dXdata - Monthly'!CS16/100</f>
        <v>7.400000000000001E-2</v>
      </c>
      <c r="AC5" s="107">
        <f>'dXdata - Monthly'!CT16/100</f>
        <v>7.2000000000000008E-2</v>
      </c>
      <c r="AD5" s="107">
        <f>'dXdata - Monthly'!CU16/100</f>
        <v>7.400000000000001E-2</v>
      </c>
      <c r="AE5" s="107">
        <f>'dXdata - Monthly'!CV16/100</f>
        <v>7.2999999999999995E-2</v>
      </c>
      <c r="AF5" s="211">
        <f>'dXdata - Monthly'!CW16/100</f>
        <v>7.2000000000000008E-2</v>
      </c>
      <c r="AG5" s="246"/>
    </row>
    <row r="6" spans="1:33" s="205" customFormat="1" ht="16.5" customHeight="1" x14ac:dyDescent="0.2">
      <c r="A6" s="259">
        <v>2</v>
      </c>
      <c r="B6" s="60" t="s">
        <v>8</v>
      </c>
      <c r="C6" s="61" t="s">
        <v>9</v>
      </c>
      <c r="D6" s="62"/>
      <c r="E6" s="71" t="s">
        <v>241</v>
      </c>
      <c r="F6" s="90">
        <f>'dXdata - Annual'!G17/100</f>
        <v>5.2999999999999999E-2</v>
      </c>
      <c r="G6" s="90">
        <f>'dXdata - Annual'!H17/100</f>
        <v>5.4000000000000006E-2</v>
      </c>
      <c r="H6" s="90">
        <f>'dXdata - Annual'!I17/100</f>
        <v>6.4000000000000001E-2</v>
      </c>
      <c r="I6" s="91">
        <f>'dXdata - Monthly'!BZ17/100</f>
        <v>4.9000000000000002E-2</v>
      </c>
      <c r="J6" s="92">
        <f>'dXdata - Monthly'!CA17/100</f>
        <v>5.0999999999999997E-2</v>
      </c>
      <c r="K6" s="92">
        <f>'dXdata - Monthly'!CB17/100</f>
        <v>5.4000000000000006E-2</v>
      </c>
      <c r="L6" s="92">
        <f>'dXdata - Monthly'!CC17/100</f>
        <v>5.2999999999999999E-2</v>
      </c>
      <c r="M6" s="92">
        <f>'dXdata - Monthly'!CD17/100</f>
        <v>5.2999999999999999E-2</v>
      </c>
      <c r="N6" s="92">
        <f>'dXdata - Monthly'!CE17/100</f>
        <v>5.2000000000000005E-2</v>
      </c>
      <c r="O6" s="92">
        <f>'dXdata - Monthly'!CF17/100</f>
        <v>5.4000000000000006E-2</v>
      </c>
      <c r="P6" s="92">
        <f>'dXdata - Monthly'!CG17/100</f>
        <v>5.7999999999999996E-2</v>
      </c>
      <c r="Q6" s="92">
        <f>'dXdata - Monthly'!CH17/100</f>
        <v>5.7999999999999996E-2</v>
      </c>
      <c r="R6" s="92">
        <f>'dXdata - Monthly'!CI17/100</f>
        <v>5.5999999999999994E-2</v>
      </c>
      <c r="S6" s="92">
        <f>'dXdata - Monthly'!CJ17/100</f>
        <v>5.2999999999999999E-2</v>
      </c>
      <c r="T6" s="92">
        <f>'dXdata - Monthly'!CK17/100</f>
        <v>5.2999999999999999E-2</v>
      </c>
      <c r="U6" s="91">
        <f>'dXdata - Monthly'!CL17/100</f>
        <v>5.5999999999999994E-2</v>
      </c>
      <c r="V6" s="92">
        <f>'dXdata - Monthly'!CM17/100</f>
        <v>5.7999999999999996E-2</v>
      </c>
      <c r="W6" s="92">
        <f>'dXdata - Monthly'!CN17/100</f>
        <v>6.2E-2</v>
      </c>
      <c r="X6" s="92">
        <f>'dXdata - Monthly'!CO17/100</f>
        <v>6.2E-2</v>
      </c>
      <c r="Y6" s="92">
        <f>'dXdata - Monthly'!CP17/100</f>
        <v>6.3E-2</v>
      </c>
      <c r="Z6" s="92">
        <f>'dXdata - Monthly'!CQ17/100</f>
        <v>6.2E-2</v>
      </c>
      <c r="AA6" s="92">
        <f>'dXdata - Monthly'!CR17/100</f>
        <v>6.4000000000000001E-2</v>
      </c>
      <c r="AB6" s="92">
        <f>'dXdata - Monthly'!CS17/100</f>
        <v>6.8000000000000005E-2</v>
      </c>
      <c r="AC6" s="92">
        <f>'dXdata - Monthly'!CT17/100</f>
        <v>6.8000000000000005E-2</v>
      </c>
      <c r="AD6" s="92">
        <f>'dXdata - Monthly'!CU17/100</f>
        <v>6.5000000000000002E-2</v>
      </c>
      <c r="AE6" s="92">
        <f>'dXdata - Monthly'!CV17/100</f>
        <v>6.0999999999999999E-2</v>
      </c>
      <c r="AF6" s="212">
        <f>'dXdata - Monthly'!CW17/100</f>
        <v>6.2E-2</v>
      </c>
      <c r="AG6" s="246"/>
    </row>
    <row r="7" spans="1:33" s="205" customFormat="1" ht="16.5" customHeight="1" x14ac:dyDescent="0.2">
      <c r="A7" s="258">
        <v>3</v>
      </c>
      <c r="B7" s="102" t="s">
        <v>10</v>
      </c>
      <c r="C7" s="103" t="s">
        <v>11</v>
      </c>
      <c r="D7" s="104"/>
      <c r="E7" s="113" t="s">
        <v>230</v>
      </c>
      <c r="F7" s="108">
        <f>'dXdata - Annual'!G18</f>
        <v>933.9</v>
      </c>
      <c r="G7" s="108">
        <f>'dXdata - Annual'!H18</f>
        <v>957.7</v>
      </c>
      <c r="H7" s="108">
        <f>'dXdata - Annual'!I18</f>
        <v>995.6</v>
      </c>
      <c r="I7" s="108">
        <f>'dXdata - Monthly'!BZ18</f>
        <v>923.5</v>
      </c>
      <c r="J7" s="202">
        <f>'dXdata - Monthly'!CA18</f>
        <v>914.3</v>
      </c>
      <c r="K7" s="202">
        <f>'dXdata - Monthly'!CB18</f>
        <v>916.3</v>
      </c>
      <c r="L7" s="202">
        <f>'dXdata - Monthly'!CC18</f>
        <v>931.9</v>
      </c>
      <c r="M7" s="202">
        <f>'dXdata - Monthly'!CD18</f>
        <v>946.9</v>
      </c>
      <c r="N7" s="202">
        <f>'dXdata - Monthly'!CE18</f>
        <v>966</v>
      </c>
      <c r="O7" s="202">
        <f>'dXdata - Monthly'!CF18</f>
        <v>977.5</v>
      </c>
      <c r="P7" s="202">
        <f>'dXdata - Monthly'!CG18</f>
        <v>990.7</v>
      </c>
      <c r="Q7" s="202">
        <f>'dXdata - Monthly'!CH18</f>
        <v>983.4</v>
      </c>
      <c r="R7" s="202">
        <f>'dXdata - Monthly'!CI18</f>
        <v>975.6</v>
      </c>
      <c r="S7" s="202">
        <f>'dXdata - Monthly'!CJ18</f>
        <v>965.2</v>
      </c>
      <c r="T7" s="202">
        <f>'dXdata - Monthly'!CK18</f>
        <v>965</v>
      </c>
      <c r="U7" s="121">
        <f>'dXdata - Monthly'!CL18</f>
        <v>968.5</v>
      </c>
      <c r="V7" s="268">
        <f>'dXdata - Monthly'!CM18</f>
        <v>963.6</v>
      </c>
      <c r="W7" s="268">
        <f>'dXdata - Monthly'!CN18</f>
        <v>971.2</v>
      </c>
      <c r="X7" s="268">
        <f>'dXdata - Monthly'!CO18</f>
        <v>977.3</v>
      </c>
      <c r="Y7" s="268">
        <f>'dXdata - Monthly'!CP18</f>
        <v>990.8</v>
      </c>
      <c r="Z7" s="268">
        <f>'dXdata - Monthly'!CQ18</f>
        <v>997</v>
      </c>
      <c r="AA7" s="268">
        <f>'dXdata - Monthly'!CR18</f>
        <v>999.3</v>
      </c>
      <c r="AB7" s="268">
        <f>'dXdata - Monthly'!CS18</f>
        <v>1007</v>
      </c>
      <c r="AC7" s="268">
        <f>'dXdata - Monthly'!CT18</f>
        <v>1004.1</v>
      </c>
      <c r="AD7" s="268">
        <f>'dXdata - Monthly'!CU18</f>
        <v>1004.4</v>
      </c>
      <c r="AE7" s="268">
        <f>'dXdata - Monthly'!CV18</f>
        <v>997.8</v>
      </c>
      <c r="AF7" s="269">
        <f>'dXdata - Monthly'!CW18</f>
        <v>1010.1</v>
      </c>
      <c r="AG7" s="246"/>
    </row>
    <row r="8" spans="1:33" s="206" customFormat="1" ht="31.5" customHeight="1" x14ac:dyDescent="0.2">
      <c r="A8" s="259">
        <v>4</v>
      </c>
      <c r="B8" s="63" t="s">
        <v>12</v>
      </c>
      <c r="C8" s="63" t="s">
        <v>13</v>
      </c>
      <c r="D8" s="64"/>
      <c r="E8" s="71" t="s">
        <v>246</v>
      </c>
      <c r="F8" s="93">
        <f>'dXdata - Annual'!G19</f>
        <v>53475</v>
      </c>
      <c r="G8" s="93">
        <f>'dXdata - Annual'!H19</f>
        <v>46044.166666666664</v>
      </c>
      <c r="H8" s="93" t="e">
        <f>'dXdata - Annual'!I19</f>
        <v>#N/A</v>
      </c>
      <c r="I8" s="190">
        <f>'dXdata - Monthly'!BZ19</f>
        <v>42040</v>
      </c>
      <c r="J8" s="191">
        <f>'dXdata - Monthly'!CA19</f>
        <v>41210</v>
      </c>
      <c r="K8" s="191">
        <f>'dXdata - Monthly'!CB19</f>
        <v>40790</v>
      </c>
      <c r="L8" s="191">
        <f>'dXdata - Monthly'!CC19</f>
        <v>41180</v>
      </c>
      <c r="M8" s="191">
        <f>'dXdata - Monthly'!CD19</f>
        <v>41740</v>
      </c>
      <c r="N8" s="191">
        <f>'dXdata - Monthly'!CE19</f>
        <v>43730</v>
      </c>
      <c r="O8" s="191">
        <f>'dXdata - Monthly'!CF19</f>
        <v>45660</v>
      </c>
      <c r="P8" s="191">
        <f>'dXdata - Monthly'!CG19</f>
        <v>50450</v>
      </c>
      <c r="Q8" s="191">
        <f>'dXdata - Monthly'!CH19</f>
        <v>49610</v>
      </c>
      <c r="R8" s="191">
        <f>'dXdata - Monthly'!CI19</f>
        <v>50090</v>
      </c>
      <c r="S8" s="191">
        <f>'dXdata - Monthly'!CJ19</f>
        <v>52290</v>
      </c>
      <c r="T8" s="191">
        <f>'dXdata - Monthly'!CK19</f>
        <v>53740</v>
      </c>
      <c r="U8" s="190">
        <f>'dXdata - Monthly'!CL19</f>
        <v>55230</v>
      </c>
      <c r="V8" s="191">
        <f>'dXdata - Monthly'!CM19</f>
        <v>54140</v>
      </c>
      <c r="W8" s="191">
        <f>'dXdata - Monthly'!CN19</f>
        <v>53340</v>
      </c>
      <c r="X8" s="191">
        <f>'dXdata - Monthly'!CO19</f>
        <v>50990</v>
      </c>
      <c r="Y8" s="191">
        <f>'dXdata - Monthly'!CP19</f>
        <v>51080</v>
      </c>
      <c r="Z8" s="191">
        <f>'dXdata - Monthly'!CQ19</f>
        <v>51080</v>
      </c>
      <c r="AA8" s="191">
        <f>'dXdata - Monthly'!CR19</f>
        <v>54100</v>
      </c>
      <c r="AB8" s="191">
        <f>'dXdata - Monthly'!CS19</f>
        <v>54640</v>
      </c>
      <c r="AC8" s="191">
        <f>'dXdata - Monthly'!CT19</f>
        <v>53460</v>
      </c>
      <c r="AD8" s="191">
        <f>'dXdata - Monthly'!CU19</f>
        <v>54450</v>
      </c>
      <c r="AE8" s="191" t="e">
        <f>'dXdata - Monthly'!CV19</f>
        <v>#N/A</v>
      </c>
      <c r="AF8" s="213" t="e">
        <f>'dXdata - Monthly'!CW19</f>
        <v>#N/A</v>
      </c>
      <c r="AG8" s="247"/>
    </row>
    <row r="9" spans="1:33" s="205" customFormat="1" ht="16.5" customHeight="1" x14ac:dyDescent="0.2">
      <c r="A9" s="258">
        <v>5</v>
      </c>
      <c r="B9" s="102" t="s">
        <v>14</v>
      </c>
      <c r="C9" s="103" t="s">
        <v>15</v>
      </c>
      <c r="D9" s="104"/>
      <c r="E9" s="113" t="s">
        <v>247</v>
      </c>
      <c r="F9" s="105">
        <f>'dXdata - Annual'!G20/100</f>
        <v>-0.67284073354644325</v>
      </c>
      <c r="G9" s="105">
        <f>'dXdata - Annual'!H20/100</f>
        <v>-0.13895901511609787</v>
      </c>
      <c r="H9" s="105" t="e">
        <f>'dXdata - Annual'!I20/100</f>
        <v>#N/A</v>
      </c>
      <c r="I9" s="192">
        <f>'dXdata - Monthly'!BZ20/100</f>
        <v>-0.3891310665504214</v>
      </c>
      <c r="J9" s="193">
        <f>'dXdata - Monthly'!CA20/100</f>
        <v>-0.35749922045525417</v>
      </c>
      <c r="K9" s="193">
        <f>'dXdata - Monthly'!CB20/100</f>
        <v>-0.32186201163757278</v>
      </c>
      <c r="L9" s="193">
        <f>'dXdata - Monthly'!CC20/100</f>
        <v>-0.28145175362065955</v>
      </c>
      <c r="M9" s="193">
        <f>'dXdata - Monthly'!CD20/100</f>
        <v>-0.22257403613335813</v>
      </c>
      <c r="N9" s="193">
        <f>'dXdata - Monthly'!CE20/100</f>
        <v>-0.160491457093492</v>
      </c>
      <c r="O9" s="193">
        <f>'dXdata - Monthly'!CF20/100</f>
        <v>-0.1118459443687998</v>
      </c>
      <c r="P9" s="193">
        <f>'dXdata - Monthly'!CG20/100</f>
        <v>5.7814992025517764E-3</v>
      </c>
      <c r="Q9" s="193">
        <f>'dXdata - Monthly'!CH20/100</f>
        <v>3.6998327759197425E-2</v>
      </c>
      <c r="R9" s="193">
        <f>'dXdata - Monthly'!CI20/100</f>
        <v>6.665247018739362E-2</v>
      </c>
      <c r="S9" s="193">
        <f>'dXdata - Monthly'!CJ20/100</f>
        <v>0.16096802841918301</v>
      </c>
      <c r="T9" s="193">
        <f>'dXdata - Monthly'!CK20/100</f>
        <v>0.21887049217509635</v>
      </c>
      <c r="U9" s="192">
        <f>'dXdata - Monthly'!CL20/100</f>
        <v>0.31374881065651761</v>
      </c>
      <c r="V9" s="193">
        <f>'dXdata - Monthly'!CM20/100</f>
        <v>0.31375879640863857</v>
      </c>
      <c r="W9" s="193">
        <f>'dXdata - Monthly'!CN20/100</f>
        <v>0.30767344937484675</v>
      </c>
      <c r="X9" s="193">
        <f>'dXdata - Monthly'!CO20/100</f>
        <v>0.23822243807673638</v>
      </c>
      <c r="Y9" s="193">
        <f>'dXdata - Monthly'!CP20/100</f>
        <v>0.223766171538093</v>
      </c>
      <c r="Z9" s="193">
        <f>'dXdata - Monthly'!CQ20/100</f>
        <v>0.16807683512462845</v>
      </c>
      <c r="AA9" s="193">
        <f>'dXdata - Monthly'!CR20/100</f>
        <v>0.18484450284713105</v>
      </c>
      <c r="AB9" s="193">
        <f>'dXdata - Monthly'!CS20/100</f>
        <v>8.3052527254707589E-2</v>
      </c>
      <c r="AC9" s="193">
        <f>'dXdata - Monthly'!CT20/100</f>
        <v>7.7605321507760561E-2</v>
      </c>
      <c r="AD9" s="193">
        <f>'dXdata - Monthly'!CU20/100</f>
        <v>8.7043322020363245E-2</v>
      </c>
      <c r="AE9" s="193" t="e">
        <f>'dXdata - Monthly'!CV20/100</f>
        <v>#N/A</v>
      </c>
      <c r="AF9" s="214" t="e">
        <f>'dXdata - Monthly'!CW20/100</f>
        <v>#N/A</v>
      </c>
      <c r="AG9" s="246"/>
    </row>
    <row r="10" spans="1:33" s="205" customFormat="1" ht="31.5" customHeight="1" x14ac:dyDescent="0.2">
      <c r="A10" s="259">
        <v>6</v>
      </c>
      <c r="B10" s="60" t="s">
        <v>16</v>
      </c>
      <c r="C10" s="61" t="s">
        <v>13</v>
      </c>
      <c r="D10" s="62"/>
      <c r="E10" s="71" t="s">
        <v>248</v>
      </c>
      <c r="F10" s="93">
        <f>'dXdata - Annual'!G21</f>
        <v>16678.333333333332</v>
      </c>
      <c r="G10" s="93">
        <f>'dXdata - Annual'!H21</f>
        <v>14630</v>
      </c>
      <c r="H10" s="93" t="e">
        <f>'dXdata - Annual'!I21</f>
        <v>#N/A</v>
      </c>
      <c r="I10" s="190">
        <f>'dXdata - Monthly'!BZ21</f>
        <v>13110</v>
      </c>
      <c r="J10" s="191">
        <f>'dXdata - Monthly'!CA21</f>
        <v>13000</v>
      </c>
      <c r="K10" s="191">
        <f>'dXdata - Monthly'!CB21</f>
        <v>12990</v>
      </c>
      <c r="L10" s="191">
        <f>'dXdata - Monthly'!CC21</f>
        <v>13230</v>
      </c>
      <c r="M10" s="191">
        <f>'dXdata - Monthly'!CD21</f>
        <v>13590</v>
      </c>
      <c r="N10" s="191">
        <f>'dXdata - Monthly'!CE21</f>
        <v>14190</v>
      </c>
      <c r="O10" s="191">
        <f>'dXdata - Monthly'!CF21</f>
        <v>14620</v>
      </c>
      <c r="P10" s="191">
        <f>'dXdata - Monthly'!CG21</f>
        <v>15720</v>
      </c>
      <c r="Q10" s="191">
        <f>'dXdata - Monthly'!CH21</f>
        <v>15800</v>
      </c>
      <c r="R10" s="191">
        <f>'dXdata - Monthly'!CI21</f>
        <v>16090</v>
      </c>
      <c r="S10" s="191">
        <f>'dXdata - Monthly'!CJ21</f>
        <v>16430</v>
      </c>
      <c r="T10" s="191">
        <f>'dXdata - Monthly'!CK21</f>
        <v>16790</v>
      </c>
      <c r="U10" s="190">
        <f>'dXdata - Monthly'!CL21</f>
        <v>17350</v>
      </c>
      <c r="V10" s="191">
        <f>'dXdata - Monthly'!CM21</f>
        <v>17020</v>
      </c>
      <c r="W10" s="191">
        <f>'dXdata - Monthly'!CN21</f>
        <v>16890</v>
      </c>
      <c r="X10" s="191">
        <f>'dXdata - Monthly'!CO21</f>
        <v>16500</v>
      </c>
      <c r="Y10" s="191">
        <f>'dXdata - Monthly'!CP21</f>
        <v>16740</v>
      </c>
      <c r="Z10" s="191">
        <f>'dXdata - Monthly'!CQ21</f>
        <v>16810</v>
      </c>
      <c r="AA10" s="191">
        <f>'dXdata - Monthly'!CR21</f>
        <v>17160</v>
      </c>
      <c r="AB10" s="191">
        <f>'dXdata - Monthly'!CS21</f>
        <v>17020</v>
      </c>
      <c r="AC10" s="191">
        <f>'dXdata - Monthly'!CT21</f>
        <v>16650</v>
      </c>
      <c r="AD10" s="191">
        <f>'dXdata - Monthly'!CU21</f>
        <v>16660</v>
      </c>
      <c r="AE10" s="191" t="e">
        <f>'dXdata - Monthly'!CV21</f>
        <v>#N/A</v>
      </c>
      <c r="AF10" s="213" t="e">
        <f>'dXdata - Monthly'!CW21</f>
        <v>#N/A</v>
      </c>
      <c r="AG10" s="246"/>
    </row>
    <row r="11" spans="1:33" s="207" customFormat="1" ht="16.5" customHeight="1" x14ac:dyDescent="0.2">
      <c r="A11" s="258">
        <v>7</v>
      </c>
      <c r="B11" s="102" t="s">
        <v>17</v>
      </c>
      <c r="C11" s="103" t="s">
        <v>15</v>
      </c>
      <c r="D11" s="104"/>
      <c r="E11" s="113" t="s">
        <v>247</v>
      </c>
      <c r="F11" s="105">
        <f>'dXdata - Annual'!G22/100</f>
        <v>-0.70687054205662236</v>
      </c>
      <c r="G11" s="105">
        <f>'dXdata - Annual'!H22/100</f>
        <v>-0.1228140301788747</v>
      </c>
      <c r="H11" s="105" t="e">
        <f>'dXdata - Annual'!I22/100</f>
        <v>#N/A</v>
      </c>
      <c r="I11" s="192">
        <f>'dXdata - Monthly'!BZ22/100</f>
        <v>-0.39751838235294118</v>
      </c>
      <c r="J11" s="193">
        <f>'dXdata - Monthly'!CA22/100</f>
        <v>-0.35387673956262428</v>
      </c>
      <c r="K11" s="193">
        <f>'dXdata - Monthly'!CB22/100</f>
        <v>-0.31451187335092345</v>
      </c>
      <c r="L11" s="193">
        <f>'dXdata - Monthly'!CC22/100</f>
        <v>-0.2722772277227723</v>
      </c>
      <c r="M11" s="193">
        <f>'dXdata - Monthly'!CD22/100</f>
        <v>-0.20572764465225013</v>
      </c>
      <c r="N11" s="193">
        <f>'dXdata - Monthly'!CE22/100</f>
        <v>-0.14156079854809434</v>
      </c>
      <c r="O11" s="193">
        <f>'dXdata - Monthly'!CF22/100</f>
        <v>-9.079601990049746E-2</v>
      </c>
      <c r="P11" s="193">
        <f>'dXdata - Monthly'!CG22/100</f>
        <v>3.1496062992125928E-2</v>
      </c>
      <c r="Q11" s="193">
        <f>'dXdata - Monthly'!CH22/100</f>
        <v>8.2933516106922442E-2</v>
      </c>
      <c r="R11" s="193">
        <f>'dXdata - Monthly'!CI22/100</f>
        <v>0.14032600992204114</v>
      </c>
      <c r="S11" s="193">
        <f>'dXdata - Monthly'!CJ22/100</f>
        <v>0.19144307469180569</v>
      </c>
      <c r="T11" s="193">
        <f>'dXdata - Monthly'!CK22/100</f>
        <v>0.22733918128654973</v>
      </c>
      <c r="U11" s="192">
        <f>'dXdata - Monthly'!CL22/100</f>
        <v>0.3234172387490466</v>
      </c>
      <c r="V11" s="193">
        <f>'dXdata - Monthly'!CM22/100</f>
        <v>0.3092307692307692</v>
      </c>
      <c r="W11" s="193">
        <f>'dXdata - Monthly'!CN22/100</f>
        <v>0.30023094688221708</v>
      </c>
      <c r="X11" s="193">
        <f>'dXdata - Monthly'!CO22/100</f>
        <v>0.24716553287981857</v>
      </c>
      <c r="Y11" s="193">
        <f>'dXdata - Monthly'!CP22/100</f>
        <v>0.23178807947019878</v>
      </c>
      <c r="Z11" s="193">
        <f>'dXdata - Monthly'!CQ22/100</f>
        <v>0.18463706835799854</v>
      </c>
      <c r="AA11" s="193">
        <f>'dXdata - Monthly'!CR22/100</f>
        <v>0.17373461012311897</v>
      </c>
      <c r="AB11" s="193">
        <f>'dXdata - Monthly'!CS22/100</f>
        <v>8.269720101781175E-2</v>
      </c>
      <c r="AC11" s="193">
        <f>'dXdata - Monthly'!CT22/100</f>
        <v>5.3797468354430444E-2</v>
      </c>
      <c r="AD11" s="193">
        <f>'dXdata - Monthly'!CU22/100</f>
        <v>3.5425730267246713E-2</v>
      </c>
      <c r="AE11" s="193" t="e">
        <f>'dXdata - Monthly'!CV22/100</f>
        <v>#N/A</v>
      </c>
      <c r="AF11" s="214" t="e">
        <f>'dXdata - Monthly'!CW22/100</f>
        <v>#N/A</v>
      </c>
      <c r="AG11" s="248"/>
    </row>
    <row r="12" spans="1:33" s="205" customFormat="1" ht="16.5" customHeight="1" thickBot="1" x14ac:dyDescent="0.25">
      <c r="A12" s="259">
        <v>8</v>
      </c>
      <c r="B12" s="65" t="s">
        <v>18</v>
      </c>
      <c r="C12" s="66" t="s">
        <v>11</v>
      </c>
      <c r="D12" s="67"/>
      <c r="E12" s="185" t="s">
        <v>231</v>
      </c>
      <c r="F12" s="252">
        <f>'dXdata - Annual'!G29</f>
        <v>1347.8</v>
      </c>
      <c r="G12" s="252">
        <f>'dXdata - Annual'!H29</f>
        <v>1422.8</v>
      </c>
      <c r="H12" s="252">
        <f>'dXdata - Annual'!I29</f>
        <v>1491.9</v>
      </c>
      <c r="I12" s="253">
        <f>'dXdata - Monthly'!BZ29</f>
        <v>1404.05</v>
      </c>
      <c r="J12" s="254">
        <f>'dXdata - Monthly'!CA29</f>
        <v>1410.3</v>
      </c>
      <c r="K12" s="254">
        <f>'dXdata - Monthly'!CB29</f>
        <v>1416.55</v>
      </c>
      <c r="L12" s="254">
        <f>'dXdata - Monthly'!CC29</f>
        <v>1422.8</v>
      </c>
      <c r="M12" s="254">
        <f>'dXdata - Monthly'!CD29</f>
        <v>1428.5583333333332</v>
      </c>
      <c r="N12" s="254">
        <f>'dXdata - Monthly'!CE29</f>
        <v>1434.3166666666668</v>
      </c>
      <c r="O12" s="254">
        <f>'dXdata - Monthly'!CF29</f>
        <v>1440.075</v>
      </c>
      <c r="P12" s="254">
        <f>'dXdata - Monthly'!CG29</f>
        <v>1445.8333333333333</v>
      </c>
      <c r="Q12" s="254">
        <f>'dXdata - Monthly'!CH29</f>
        <v>1451.5916666666667</v>
      </c>
      <c r="R12" s="254">
        <f>'dXdata - Monthly'!CI29</f>
        <v>1457.35</v>
      </c>
      <c r="S12" s="254">
        <f>'dXdata - Monthly'!CJ29</f>
        <v>1463.1083333333333</v>
      </c>
      <c r="T12" s="254">
        <f>'dXdata - Monthly'!CK29</f>
        <v>1468.8666666666668</v>
      </c>
      <c r="U12" s="253">
        <f>'dXdata - Monthly'!CL29</f>
        <v>1474.625</v>
      </c>
      <c r="V12" s="254">
        <f>'dXdata - Monthly'!CM29</f>
        <v>1480.3833333333332</v>
      </c>
      <c r="W12" s="254">
        <f>'dXdata - Monthly'!CN29</f>
        <v>1486.1416666666667</v>
      </c>
      <c r="X12" s="254">
        <f>'dXdata - Monthly'!CO29</f>
        <v>1491.9</v>
      </c>
      <c r="Y12" s="254">
        <f>'dXdata - Monthly'!CP29</f>
        <v>1499.8873313072595</v>
      </c>
      <c r="Z12" s="254">
        <f>'dXdata - Monthly'!CQ29</f>
        <v>1506.127159821694</v>
      </c>
      <c r="AA12" s="254">
        <f>'dXdata - Monthly'!CR29</f>
        <v>1513.1061619597908</v>
      </c>
      <c r="AB12" s="254">
        <f>'dXdata - Monthly'!CS29</f>
        <v>1518.4619302860726</v>
      </c>
      <c r="AC12" s="254">
        <f>'dXdata - Monthly'!CT29</f>
        <v>1526.2848254614219</v>
      </c>
      <c r="AD12" s="254">
        <f>'dXdata - Monthly'!CU29</f>
        <v>1534.0017621293548</v>
      </c>
      <c r="AE12" s="254">
        <f>'dXdata - Monthly'!CV29</f>
        <v>1539.8571914586614</v>
      </c>
      <c r="AF12" s="255">
        <f>'dXdata - Monthly'!CW29</f>
        <v>1543.8893096205411</v>
      </c>
      <c r="AG12" s="246"/>
    </row>
    <row r="13" spans="1:33" s="205" customFormat="1" ht="16.5" customHeight="1" thickBot="1" x14ac:dyDescent="0.25">
      <c r="A13" s="260"/>
      <c r="B13" s="56" t="s">
        <v>19</v>
      </c>
      <c r="C13" s="57"/>
      <c r="D13" s="58"/>
      <c r="E13" s="239" t="s">
        <v>19</v>
      </c>
      <c r="F13" s="240"/>
      <c r="G13" s="240"/>
      <c r="H13" s="241"/>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3"/>
      <c r="AG13" s="246"/>
    </row>
    <row r="14" spans="1:33" s="205" customFormat="1" ht="16.5" customHeight="1" x14ac:dyDescent="0.2">
      <c r="A14" s="258">
        <v>10</v>
      </c>
      <c r="B14" s="111" t="s">
        <v>20</v>
      </c>
      <c r="C14" s="103" t="s">
        <v>21</v>
      </c>
      <c r="D14" s="104"/>
      <c r="E14" s="113" t="s">
        <v>22</v>
      </c>
      <c r="F14" s="187">
        <f>'dXdata - Annual'!G27</f>
        <v>94.786666666666676</v>
      </c>
      <c r="G14" s="187">
        <f>'dXdata - Annual'!H27</f>
        <v>77.635833333333309</v>
      </c>
      <c r="H14" s="187">
        <f>'dXdata - Annual'!I27</f>
        <v>76.55</v>
      </c>
      <c r="I14" s="164">
        <f>'dXdata - Monthly'!BZ27</f>
        <v>78.12</v>
      </c>
      <c r="J14" s="194">
        <f>'dXdata - Monthly'!CA27</f>
        <v>76.83</v>
      </c>
      <c r="K14" s="194">
        <f>'dXdata - Monthly'!CB27</f>
        <v>73.28</v>
      </c>
      <c r="L14" s="194">
        <f>'dXdata - Monthly'!CC27</f>
        <v>79.45</v>
      </c>
      <c r="M14" s="194">
        <f>'dXdata - Monthly'!CD27</f>
        <v>71.58</v>
      </c>
      <c r="N14" s="194">
        <f>'dXdata - Monthly'!CE27</f>
        <v>70.25</v>
      </c>
      <c r="O14" s="194">
        <f>'dXdata - Monthly'!CF27</f>
        <v>76.069999999999993</v>
      </c>
      <c r="P14" s="194">
        <f>'dXdata - Monthly'!CG27</f>
        <v>81.39</v>
      </c>
      <c r="Q14" s="194">
        <f>'dXdata - Monthly'!CH27</f>
        <v>89.43</v>
      </c>
      <c r="R14" s="194">
        <f>'dXdata - Monthly'!CI27</f>
        <v>85.64</v>
      </c>
      <c r="S14" s="194">
        <f>'dXdata - Monthly'!CJ27</f>
        <v>77.69</v>
      </c>
      <c r="T14" s="194">
        <f>'dXdata - Monthly'!CK27</f>
        <v>71.900000000000006</v>
      </c>
      <c r="U14" s="164">
        <f>'dXdata - Monthly'!CL27</f>
        <v>74.150000000000006</v>
      </c>
      <c r="V14" s="194">
        <f>'dXdata - Monthly'!CM27</f>
        <v>77.25</v>
      </c>
      <c r="W14" s="194">
        <f>'dXdata - Monthly'!CN27</f>
        <v>81.28</v>
      </c>
      <c r="X14" s="194">
        <f>'dXdata - Monthly'!CO27</f>
        <v>85.35</v>
      </c>
      <c r="Y14" s="194">
        <f>'dXdata - Monthly'!CP27</f>
        <v>80.02</v>
      </c>
      <c r="Z14" s="194">
        <f>'dXdata - Monthly'!CQ27</f>
        <v>79.77</v>
      </c>
      <c r="AA14" s="194">
        <f>'dXdata - Monthly'!CR27</f>
        <v>81.8</v>
      </c>
      <c r="AB14" s="194">
        <f>'dXdata - Monthly'!CS27</f>
        <v>76.680000000000007</v>
      </c>
      <c r="AC14" s="194">
        <f>'dXdata - Monthly'!CT27</f>
        <v>70.239999999999995</v>
      </c>
      <c r="AD14" s="194">
        <f>'dXdata - Monthly'!CU27</f>
        <v>71.989999999999995</v>
      </c>
      <c r="AE14" s="194">
        <f>'dXdata - Monthly'!CV27</f>
        <v>69.95</v>
      </c>
      <c r="AF14" s="216">
        <f>'dXdata - Monthly'!CW27</f>
        <v>70.12</v>
      </c>
      <c r="AG14" s="246"/>
    </row>
    <row r="15" spans="1:33" s="208" customFormat="1" ht="16.5" customHeight="1" thickBot="1" x14ac:dyDescent="0.25">
      <c r="A15" s="259">
        <v>12</v>
      </c>
      <c r="B15" s="68" t="s">
        <v>23</v>
      </c>
      <c r="C15" s="66" t="s">
        <v>21</v>
      </c>
      <c r="D15" s="69"/>
      <c r="E15" s="71" t="s">
        <v>224</v>
      </c>
      <c r="F15" s="188">
        <f>'dXdata - Annual'!G28</f>
        <v>5.0895984319999998</v>
      </c>
      <c r="G15" s="188">
        <f>'dXdata - Annual'!H28</f>
        <v>2.7254886250000001</v>
      </c>
      <c r="H15" s="188">
        <f>'dXdata - Annual'!I28</f>
        <v>1.4564173490000001</v>
      </c>
      <c r="I15" s="165">
        <f>'dXdata - Monthly'!BZ28</f>
        <v>4.8849</v>
      </c>
      <c r="J15" s="195">
        <f>'dXdata - Monthly'!CA28</f>
        <v>3.5417999999999998</v>
      </c>
      <c r="K15" s="195">
        <f>'dXdata - Monthly'!CB28</f>
        <v>3.0135999999999998</v>
      </c>
      <c r="L15" s="195">
        <f>'dXdata - Monthly'!CC28</f>
        <v>2.5186999999999999</v>
      </c>
      <c r="M15" s="195">
        <f>'dXdata - Monthly'!CD28</f>
        <v>2.2677999999999998</v>
      </c>
      <c r="N15" s="195">
        <f>'dXdata - Monthly'!CE28</f>
        <v>2.2038000000000002</v>
      </c>
      <c r="O15" s="195">
        <f>'dXdata - Monthly'!CF28</f>
        <v>2.1972999999999998</v>
      </c>
      <c r="P15" s="195">
        <f>'dXdata - Monthly'!CG28</f>
        <v>2.5137</v>
      </c>
      <c r="Q15" s="195">
        <f>'dXdata - Monthly'!CH28</f>
        <v>2.5160999999999998</v>
      </c>
      <c r="R15" s="195">
        <f>'dXdata - Monthly'!CI28</f>
        <v>2.3439999999999999</v>
      </c>
      <c r="S15" s="195">
        <f>'dXdata - Monthly'!CJ28</f>
        <v>2.5798000000000001</v>
      </c>
      <c r="T15" s="195">
        <f>'dXdata - Monthly'!CK28</f>
        <v>2.3090000000000002</v>
      </c>
      <c r="U15" s="165">
        <f>'dXdata - Monthly'!CL28</f>
        <v>2.9460000000000002</v>
      </c>
      <c r="V15" s="195">
        <f>'dXdata - Monthly'!CM28</f>
        <v>2.0139999999999998</v>
      </c>
      <c r="W15" s="195">
        <f>'dXdata - Monthly'!CN28</f>
        <v>1.7601</v>
      </c>
      <c r="X15" s="195">
        <f>'dXdata - Monthly'!CO28</f>
        <v>1.5331999999999999</v>
      </c>
      <c r="Y15" s="195">
        <f>'dXdata - Monthly'!CP28</f>
        <v>1.2884</v>
      </c>
      <c r="Z15" s="195">
        <f>'dXdata - Monthly'!CQ28</f>
        <v>1.0528999999999999</v>
      </c>
      <c r="AA15" s="195">
        <f>'dXdata - Monthly'!CR28</f>
        <v>0.9052</v>
      </c>
      <c r="AB15" s="195">
        <f>'dXdata - Monthly'!CS28</f>
        <v>0.79920000000000002</v>
      </c>
      <c r="AC15" s="195">
        <f>'dXdata - Monthly'!CT28</f>
        <v>0.69510000000000005</v>
      </c>
      <c r="AD15" s="195">
        <f>'dXdata - Monthly'!CU28</f>
        <v>0.9284</v>
      </c>
      <c r="AE15" s="195">
        <f>'dXdata - Monthly'!CV28</f>
        <v>1.6188</v>
      </c>
      <c r="AF15" s="217">
        <f>'dXdata - Monthly'!CW28</f>
        <v>1.9154</v>
      </c>
      <c r="AG15" s="249"/>
    </row>
    <row r="16" spans="1:33" s="205" customFormat="1" ht="16.5" customHeight="1" thickBot="1" x14ac:dyDescent="0.25">
      <c r="A16" s="260"/>
      <c r="B16" s="56" t="s">
        <v>24</v>
      </c>
      <c r="C16" s="57"/>
      <c r="D16" s="58"/>
      <c r="E16" s="231" t="s">
        <v>24</v>
      </c>
      <c r="F16" s="232"/>
      <c r="G16" s="232"/>
      <c r="H16" s="232"/>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44"/>
      <c r="AG16" s="246"/>
    </row>
    <row r="17" spans="1:33" s="205" customFormat="1" ht="16.5" customHeight="1" x14ac:dyDescent="0.2">
      <c r="A17" s="258">
        <v>14</v>
      </c>
      <c r="B17" s="112" t="s">
        <v>25</v>
      </c>
      <c r="C17" s="103" t="s">
        <v>26</v>
      </c>
      <c r="D17" s="104"/>
      <c r="E17" s="266" t="s">
        <v>261</v>
      </c>
      <c r="F17" s="114">
        <f>'dXdata - Annual'!G14/100</f>
        <v>7.233757535164087E-2</v>
      </c>
      <c r="G17" s="114">
        <f>'dXdata - Annual'!H14/100</f>
        <v>3.8101186758276118E-2</v>
      </c>
      <c r="H17" s="114">
        <f>'dXdata - Annual'!I14/100</f>
        <v>3.3694344163658352E-2</v>
      </c>
      <c r="I17" s="106">
        <f>'dXdata - Monthly'!BZ14/100</f>
        <v>5.5374592833876246E-2</v>
      </c>
      <c r="J17" s="107">
        <f>'dXdata - Monthly'!CA14/100</f>
        <v>3.9253539253539138E-2</v>
      </c>
      <c r="K17" s="107">
        <f>'dXdata - Monthly'!CB14/100</f>
        <v>3.6872218690400471E-2</v>
      </c>
      <c r="L17" s="107">
        <f>'dXdata - Monthly'!CC14/100</f>
        <v>4.8765041165294454E-2</v>
      </c>
      <c r="M17" s="107">
        <f>'dXdata - Monthly'!CD14/100</f>
        <v>3.4934497816593746E-2</v>
      </c>
      <c r="N17" s="107">
        <f>'dXdata - Monthly'!CE14/100</f>
        <v>2.0270270270270174E-2</v>
      </c>
      <c r="O17" s="107">
        <f>'dXdata - Monthly'!CF14/100</f>
        <v>3.3783783783783772E-2</v>
      </c>
      <c r="P17" s="107">
        <f>'dXdata - Monthly'!CG14/100</f>
        <v>4.8327137546468224E-2</v>
      </c>
      <c r="Q17" s="107">
        <f>'dXdata - Monthly'!CH14/100</f>
        <v>4.3990086741016121E-2</v>
      </c>
      <c r="R17" s="107">
        <f>'dXdata - Monthly'!CI14/100</f>
        <v>2.7607361963190247E-2</v>
      </c>
      <c r="S17" s="107">
        <f>'dXdata - Monthly'!CJ14/100</f>
        <v>2.9429797670140978E-2</v>
      </c>
      <c r="T17" s="107">
        <f>'dXdata - Monthly'!CK14/100</f>
        <v>3.8817005545286332E-2</v>
      </c>
      <c r="U17" s="106">
        <f>'dXdata - Monthly'!CL14/100</f>
        <v>4.1358024691357853E-2</v>
      </c>
      <c r="V17" s="107">
        <f>'dXdata - Monthly'!CM14/100</f>
        <v>5.139318885448918E-2</v>
      </c>
      <c r="W17" s="107">
        <f>'dXdata - Monthly'!CN14/100</f>
        <v>4.2305334150827711E-2</v>
      </c>
      <c r="X17" s="107">
        <f>'dXdata - Monthly'!CO14/100</f>
        <v>3.5628019323671545E-2</v>
      </c>
      <c r="Y17" s="107">
        <f>'dXdata - Monthly'!CP14/100</f>
        <v>3.616636528028927E-2</v>
      </c>
      <c r="Z17" s="107">
        <f>'dXdata - Monthly'!CQ14/100</f>
        <v>3.6122817579771205E-2</v>
      </c>
      <c r="AA17" s="107">
        <f>'dXdata - Monthly'!CR14/100</f>
        <v>2.9114676173499499E-2</v>
      </c>
      <c r="AB17" s="107">
        <f>'dXdata - Monthly'!CS14/100</f>
        <v>2.3049645390071039E-2</v>
      </c>
      <c r="AC17" s="107">
        <f>'dXdata - Monthly'!CT14/100</f>
        <v>2.1364985163204731E-2</v>
      </c>
      <c r="AD17" s="107">
        <f>'dXdata - Monthly'!CU14/100</f>
        <v>3.2835820895522394E-2</v>
      </c>
      <c r="AE17" s="107">
        <f>'dXdata - Monthly'!CV14/100</f>
        <v>3.0375223347230529E-2</v>
      </c>
      <c r="AF17" s="211">
        <f>'dXdata - Monthly'!CW14/100</f>
        <v>2.3724792408066353E-2</v>
      </c>
      <c r="AG17" s="246"/>
    </row>
    <row r="18" spans="1:33" s="205" customFormat="1" ht="16.5" customHeight="1" x14ac:dyDescent="0.2">
      <c r="A18" s="259">
        <v>15</v>
      </c>
      <c r="B18" s="60" t="s">
        <v>27</v>
      </c>
      <c r="C18" s="61" t="s">
        <v>15</v>
      </c>
      <c r="D18" s="62"/>
      <c r="E18" s="267" t="s">
        <v>262</v>
      </c>
      <c r="F18" s="94">
        <f>'dXdata - Annual'!G15/100</f>
        <v>6.7796610169491567E-2</v>
      </c>
      <c r="G18" s="94">
        <f>'dXdata - Annual'!H15/100</f>
        <v>3.9021164021163957E-2</v>
      </c>
      <c r="H18" s="94">
        <f>'dXdata - Annual'!I15/100</f>
        <v>2.3551877784850461E-2</v>
      </c>
      <c r="I18" s="91">
        <f>'dXdata - Monthly'!BZ15/100</f>
        <v>5.9187887130075723E-2</v>
      </c>
      <c r="J18" s="92">
        <f>'dXdata - Monthly'!CA15/100</f>
        <v>5.2452316076294192E-2</v>
      </c>
      <c r="K18" s="92">
        <f>'dXdata - Monthly'!CB15/100</f>
        <v>4.2981867024848963E-2</v>
      </c>
      <c r="L18" s="92">
        <f>'dXdata - Monthly'!CC15/100</f>
        <v>4.4058744993324295E-2</v>
      </c>
      <c r="M18" s="92">
        <f>'dXdata - Monthly'!CD15/100</f>
        <v>3.3574720210664877E-2</v>
      </c>
      <c r="N18" s="92">
        <f>'dXdata - Monthly'!CE15/100</f>
        <v>2.8122956180510084E-2</v>
      </c>
      <c r="O18" s="92">
        <f>'dXdata - Monthly'!CF15/100</f>
        <v>3.2658393207054104E-2</v>
      </c>
      <c r="P18" s="92">
        <f>'dXdata - Monthly'!CG15/100</f>
        <v>3.997378768020976E-2</v>
      </c>
      <c r="Q18" s="92">
        <f>'dXdata - Monthly'!CH15/100</f>
        <v>3.7982973149967236E-2</v>
      </c>
      <c r="R18" s="92">
        <f>'dXdata - Monthly'!CI15/100</f>
        <v>3.1209362808842567E-2</v>
      </c>
      <c r="S18" s="92">
        <f>'dXdata - Monthly'!CJ15/100</f>
        <v>3.1168831168831179E-2</v>
      </c>
      <c r="T18" s="92">
        <f>'dXdata - Monthly'!CK15/100</f>
        <v>3.3964728935336419E-2</v>
      </c>
      <c r="U18" s="91">
        <f>'dXdata - Monthly'!CL15/100</f>
        <v>2.8589993502274202E-2</v>
      </c>
      <c r="V18" s="92">
        <f>'dXdata - Monthly'!CM15/100</f>
        <v>2.7831715210355989E-2</v>
      </c>
      <c r="W18" s="92">
        <f>'dXdata - Monthly'!CN15/100</f>
        <v>2.8976175144880933E-2</v>
      </c>
      <c r="X18" s="92">
        <f>'dXdata - Monthly'!CO15/100</f>
        <v>2.6854219948849067E-2</v>
      </c>
      <c r="Y18" s="92">
        <f>'dXdata - Monthly'!CP15/100</f>
        <v>2.866242038216571E-2</v>
      </c>
      <c r="Z18" s="92">
        <f>'dXdata - Monthly'!CQ15/100</f>
        <v>2.6717557251908497E-2</v>
      </c>
      <c r="AA18" s="92">
        <f>'dXdata - Monthly'!CR15/100</f>
        <v>2.5300442757748343E-2</v>
      </c>
      <c r="AB18" s="92">
        <f>'dXdata - Monthly'!CS15/100</f>
        <v>1.953371140516702E-2</v>
      </c>
      <c r="AC18" s="92">
        <f>'dXdata - Monthly'!CT15/100</f>
        <v>1.6403785488958933E-2</v>
      </c>
      <c r="AD18" s="92">
        <f>'dXdata - Monthly'!CU15/100</f>
        <v>2.0176544766708826E-2</v>
      </c>
      <c r="AE18" s="92">
        <f>'dXdata - Monthly'!CV15/100</f>
        <v>1.8891687657430767E-2</v>
      </c>
      <c r="AF18" s="212">
        <f>'dXdata - Monthly'!CW15/100</f>
        <v>1.831964624131377E-2</v>
      </c>
      <c r="AG18" s="246"/>
    </row>
    <row r="19" spans="1:33" s="205" customFormat="1" ht="16.5" customHeight="1" x14ac:dyDescent="0.2">
      <c r="A19" s="258">
        <v>16</v>
      </c>
      <c r="B19" s="112" t="s">
        <v>28</v>
      </c>
      <c r="C19" s="103" t="s">
        <v>15</v>
      </c>
      <c r="D19" s="104"/>
      <c r="E19" s="161" t="s">
        <v>29</v>
      </c>
      <c r="F19" s="114">
        <f>'dXdata - Annual'!G23/100</f>
        <v>1.2506906424230468E-2</v>
      </c>
      <c r="G19" s="114">
        <f>'dXdata - Annual'!H23/100</f>
        <v>3.948804444885412E-2</v>
      </c>
      <c r="H19" s="114">
        <f>'dXdata - Annual'!I23/100</f>
        <v>3.8846998186503612E-2</v>
      </c>
      <c r="I19" s="109">
        <f>'dXdata - Monthly'!BZ23/100</f>
        <v>2.6537997587454898E-2</v>
      </c>
      <c r="J19" s="110">
        <f>'dXdata - Monthly'!CA23/100</f>
        <v>4.4330518697225818E-2</v>
      </c>
      <c r="K19" s="110">
        <f>'dXdata - Monthly'!CB23/100</f>
        <v>2.5282569898869678E-2</v>
      </c>
      <c r="L19" s="110">
        <f>'dXdata - Monthly'!CC23/100</f>
        <v>3.0918727915194344E-2</v>
      </c>
      <c r="M19" s="110">
        <f>'dXdata - Monthly'!CD23/100</f>
        <v>2.9123328380386448E-2</v>
      </c>
      <c r="N19" s="110">
        <f>'dXdata - Monthly'!CE23/100</f>
        <v>3.8277511961722466E-2</v>
      </c>
      <c r="O19" s="110">
        <f>'dXdata - Monthly'!CF23/100</f>
        <v>6.0476481368356705E-2</v>
      </c>
      <c r="P19" s="110">
        <f>'dXdata - Monthly'!CG23/100</f>
        <v>4.5590881823635243E-2</v>
      </c>
      <c r="Q19" s="110">
        <f>'dXdata - Monthly'!CH23/100</f>
        <v>5.7304038004750479E-2</v>
      </c>
      <c r="R19" s="110">
        <f>'dXdata - Monthly'!CI23/100</f>
        <v>2.8177282066333964E-2</v>
      </c>
      <c r="S19" s="110">
        <f>'dXdata - Monthly'!CJ23/100</f>
        <v>4.1739638061879747E-2</v>
      </c>
      <c r="T19" s="110">
        <f>'dXdata - Monthly'!CK23/100</f>
        <v>4.6654929577464976E-2</v>
      </c>
      <c r="U19" s="109">
        <f>'dXdata - Monthly'!CL23/100</f>
        <v>4.1128084606345539E-2</v>
      </c>
      <c r="V19" s="110">
        <f>'dXdata - Monthly'!CM23/100</f>
        <v>3.6673404562517886E-2</v>
      </c>
      <c r="W19" s="110">
        <f>'dXdata - Monthly'!CN23/100</f>
        <v>4.5836959675079836E-2</v>
      </c>
      <c r="X19" s="110">
        <f>'dXdata - Monthly'!CO23/100</f>
        <v>4.4844330191373905E-2</v>
      </c>
      <c r="Y19" s="110">
        <f>'dXdata - Monthly'!CP23/100</f>
        <v>5.3133121570892117E-2</v>
      </c>
      <c r="Z19" s="110">
        <f>'dXdata - Monthly'!CQ23/100</f>
        <v>4.5218894009216637E-2</v>
      </c>
      <c r="AA19" s="110">
        <f>'dXdata - Monthly'!CR23/100</f>
        <v>4.2338709677419262E-2</v>
      </c>
      <c r="AB19" s="110">
        <f>'dXdata - Monthly'!CS23/100</f>
        <v>4.4463568559953925E-2</v>
      </c>
      <c r="AC19" s="110">
        <f>'dXdata - Monthly'!CT23/100</f>
        <v>2.4431339511373107E-2</v>
      </c>
      <c r="AD19" s="110">
        <f>'dXdata - Monthly'!CU23/100</f>
        <v>4.339137881815569E-2</v>
      </c>
      <c r="AE19" s="110">
        <f>'dXdata - Monthly'!CV23/100</f>
        <v>2.577752871952943E-2</v>
      </c>
      <c r="AF19" s="218">
        <f>'dXdata - Monthly'!CW23/100</f>
        <v>2.0185029436501134E-2</v>
      </c>
      <c r="AG19" s="246"/>
    </row>
    <row r="20" spans="1:33" s="205" customFormat="1" ht="17.25" customHeight="1" x14ac:dyDescent="0.2">
      <c r="A20" s="259">
        <v>17</v>
      </c>
      <c r="B20" s="63" t="s">
        <v>30</v>
      </c>
      <c r="C20" s="61" t="s">
        <v>15</v>
      </c>
      <c r="D20" s="62"/>
      <c r="E20" s="160" t="s">
        <v>31</v>
      </c>
      <c r="F20" s="94">
        <f>'dXdata - Annual'!G24/100</f>
        <v>2.0015933406692721E-2</v>
      </c>
      <c r="G20" s="94">
        <f>'dXdata - Annual'!H24/100</f>
        <v>2.3026892609362637E-2</v>
      </c>
      <c r="H20" s="94" t="e">
        <f>'dXdata - Annual'!I24/100</f>
        <v>#N/A</v>
      </c>
      <c r="I20" s="91">
        <f>'dXdata - Monthly'!BZ24/100</f>
        <v>1.9707414287529756E-2</v>
      </c>
      <c r="J20" s="92">
        <f>'dXdata - Monthly'!CA24/100</f>
        <v>1.6093061020181709E-2</v>
      </c>
      <c r="K20" s="92">
        <f>'dXdata - Monthly'!CB24/100</f>
        <v>1.7066091637116809E-2</v>
      </c>
      <c r="L20" s="92">
        <f>'dXdata - Monthly'!CC24/100</f>
        <v>3.4465085844560317E-2</v>
      </c>
      <c r="M20" s="92">
        <f>'dXdata - Monthly'!CD24/100</f>
        <v>3.5577800885871147E-2</v>
      </c>
      <c r="N20" s="92">
        <f>'dXdata - Monthly'!CE24/100</f>
        <v>2.4200597593068585E-2</v>
      </c>
      <c r="O20" s="92">
        <f>'dXdata - Monthly'!CF24/100</f>
        <v>4.3198406249409071E-2</v>
      </c>
      <c r="P20" s="92">
        <f>'dXdata - Monthly'!CG24/100</f>
        <v>8.6403287135601303E-3</v>
      </c>
      <c r="Q20" s="92">
        <f>'dXdata - Monthly'!CH24/100</f>
        <v>2.8863615441908852E-2</v>
      </c>
      <c r="R20" s="92">
        <f>'dXdata - Monthly'!CI24/100</f>
        <v>2.5438650644912242E-2</v>
      </c>
      <c r="S20" s="92">
        <f>'dXdata - Monthly'!CJ24/100</f>
        <v>1.1901379746552143E-2</v>
      </c>
      <c r="T20" s="92">
        <f>'dXdata - Monthly'!CK24/100</f>
        <v>1.2181404422320963E-2</v>
      </c>
      <c r="U20" s="91">
        <f>'dXdata - Monthly'!CL24/100</f>
        <v>2.0583978612928044E-2</v>
      </c>
      <c r="V20" s="92">
        <f>'dXdata - Monthly'!CM24/100</f>
        <v>6.0867770717518699E-3</v>
      </c>
      <c r="W20" s="92">
        <f>'dXdata - Monthly'!CN24/100</f>
        <v>1.115877393326814E-2</v>
      </c>
      <c r="X20" s="92">
        <f>'dXdata - Monthly'!CO24/100</f>
        <v>2.0225246719207668E-2</v>
      </c>
      <c r="Y20" s="92">
        <f>'dXdata - Monthly'!CP24/100</f>
        <v>2.0619226357051046E-2</v>
      </c>
      <c r="Z20" s="92">
        <f>'dXdata - Monthly'!CQ24/100</f>
        <v>3.3952930595113173E-2</v>
      </c>
      <c r="AA20" s="92">
        <f>'dXdata - Monthly'!CR24/100</f>
        <v>3.4500010852907659E-2</v>
      </c>
      <c r="AB20" s="92">
        <f>'dXdata - Monthly'!CS24/100</f>
        <v>4.6090359224824962E-2</v>
      </c>
      <c r="AC20" s="92">
        <f>'dXdata - Monthly'!CT24/100</f>
        <v>3.4513239162178078E-2</v>
      </c>
      <c r="AD20" s="92">
        <f>'dXdata - Monthly'!CU24/100</f>
        <v>4.4161262488773501E-2</v>
      </c>
      <c r="AE20" s="92" t="e">
        <f>'dXdata - Monthly'!CV24/100</f>
        <v>#N/A</v>
      </c>
      <c r="AF20" s="212" t="e">
        <f>'dXdata - Monthly'!CW24/100</f>
        <v>#N/A</v>
      </c>
      <c r="AG20" s="246"/>
    </row>
    <row r="21" spans="1:33" s="205" customFormat="1" ht="16.5" customHeight="1" x14ac:dyDescent="0.2">
      <c r="A21" s="258">
        <v>18</v>
      </c>
      <c r="B21" s="111" t="s">
        <v>32</v>
      </c>
      <c r="C21" s="103"/>
      <c r="D21" s="104"/>
      <c r="E21" s="161" t="s">
        <v>33</v>
      </c>
      <c r="F21" s="114">
        <f>'dXdata - Annual'!G25/100</f>
        <v>3.5113035113035096E-2</v>
      </c>
      <c r="G21" s="114">
        <f>'dXdata - Annual'!H25/100</f>
        <v>1.7890334572490785E-2</v>
      </c>
      <c r="H21" s="114">
        <f>'dXdata - Annual'!I25/100</f>
        <v>4.9075553526592097E-2</v>
      </c>
      <c r="I21" s="109">
        <f>'dXdata - Monthly'!BZ25/100</f>
        <v>4.5454545454545192E-2</v>
      </c>
      <c r="J21" s="110">
        <f>'dXdata - Monthly'!CA25/100</f>
        <v>3.9886039886039892E-2</v>
      </c>
      <c r="K21" s="110">
        <f>'dXdata - Monthly'!CB25/100</f>
        <v>2.5495750708215414E-2</v>
      </c>
      <c r="L21" s="110">
        <f>'dXdata - Monthly'!CC25/100</f>
        <v>1.9662921348314377E-2</v>
      </c>
      <c r="M21" s="110">
        <f>'dXdata - Monthly'!CD25/100</f>
        <v>0</v>
      </c>
      <c r="N21" s="110">
        <f>'dXdata - Monthly'!CE25/100</f>
        <v>2.7855153203342198E-3</v>
      </c>
      <c r="O21" s="110">
        <f>'dXdata - Monthly'!CF25/100</f>
        <v>5.6338028169014009E-3</v>
      </c>
      <c r="P21" s="110">
        <f>'dXdata - Monthly'!CG25/100</f>
        <v>1.9774011299435124E-2</v>
      </c>
      <c r="Q21" s="110">
        <f>'dXdata - Monthly'!CH25/100</f>
        <v>2.7932960893854775E-2</v>
      </c>
      <c r="R21" s="110">
        <f>'dXdata - Monthly'!CI25/100</f>
        <v>2.1917808219177992E-2</v>
      </c>
      <c r="S21" s="110">
        <f>'dXdata - Monthly'!CJ25/100</f>
        <v>1.3550135501354976E-2</v>
      </c>
      <c r="T21" s="110">
        <f>'dXdata - Monthly'!CK25/100</f>
        <v>-5.3908355795149188E-3</v>
      </c>
      <c r="U21" s="109">
        <f>'dXdata - Monthly'!CL25/100</f>
        <v>2.7173913043478937E-3</v>
      </c>
      <c r="V21" s="110">
        <f>'dXdata - Monthly'!CM25/100</f>
        <v>1.3698630136986356E-2</v>
      </c>
      <c r="W21" s="110">
        <f>'dXdata - Monthly'!CN25/100</f>
        <v>3.8674033149171283E-2</v>
      </c>
      <c r="X21" s="110">
        <f>'dXdata - Monthly'!CO25/100</f>
        <v>4.9586776859504189E-2</v>
      </c>
      <c r="Y21" s="110">
        <f>'dXdata - Monthly'!CP25/100</f>
        <v>7.2022160664819923E-2</v>
      </c>
      <c r="Z21" s="110">
        <f>'dXdata - Monthly'!CQ25/100</f>
        <v>8.0555555555555505E-2</v>
      </c>
      <c r="AA21" s="110">
        <f>'dXdata - Monthly'!CR25/100</f>
        <v>8.9635854341736584E-2</v>
      </c>
      <c r="AB21" s="110">
        <f>'dXdata - Monthly'!CS25/100</f>
        <v>7.756232686980602E-2</v>
      </c>
      <c r="AC21" s="110">
        <f>'dXdata - Monthly'!CT25/100</f>
        <v>5.4347826086956541E-2</v>
      </c>
      <c r="AD21" s="110">
        <f>'dXdata - Monthly'!CU25/100</f>
        <v>3.7533512064343411E-2</v>
      </c>
      <c r="AE21" s="110">
        <f>'dXdata - Monthly'!CV25/100</f>
        <v>3.4759358288770192E-2</v>
      </c>
      <c r="AF21" s="218">
        <f>'dXdata - Monthly'!CW25/100</f>
        <v>4.0650406504065151E-2</v>
      </c>
      <c r="AG21" s="246"/>
    </row>
    <row r="22" spans="1:33" s="205" customFormat="1" ht="16.5" customHeight="1" thickBot="1" x14ac:dyDescent="0.25">
      <c r="A22" s="259">
        <v>19</v>
      </c>
      <c r="B22" s="70" t="s">
        <v>34</v>
      </c>
      <c r="C22" s="66"/>
      <c r="D22" s="69"/>
      <c r="E22" s="162" t="s">
        <v>35</v>
      </c>
      <c r="F22" s="95">
        <f>'dXdata - Annual'!G26/100</f>
        <v>4.2424360169930564E-2</v>
      </c>
      <c r="G22" s="95">
        <f>'dXdata - Annual'!H26/100</f>
        <v>1.8419924580814762E-2</v>
      </c>
      <c r="H22" s="95">
        <f>'dXdata - Annual'!I26/100</f>
        <v>4.9172827757850701E-2</v>
      </c>
      <c r="I22" s="97">
        <f>'dXdata - Monthly'!BZ26/100</f>
        <v>5.5679287305122394E-2</v>
      </c>
      <c r="J22" s="96">
        <f>'dXdata - Monthly'!CA26/100</f>
        <v>4.7097818546211423E-2</v>
      </c>
      <c r="K22" s="96">
        <f>'dXdata - Monthly'!CB26/100</f>
        <v>2.9332719035552568E-2</v>
      </c>
      <c r="L22" s="96">
        <f>'dXdata - Monthly'!CC26/100</f>
        <v>2.4908869987849247E-2</v>
      </c>
      <c r="M22" s="96">
        <f>'dXdata - Monthly'!CD26/100</f>
        <v>3.123373243102634E-3</v>
      </c>
      <c r="N22" s="96">
        <f>'dXdata - Monthly'!CE26/100</f>
        <v>1.1340744609415809E-2</v>
      </c>
      <c r="O22" s="96">
        <f>'dXdata - Monthly'!CF26/100</f>
        <v>4.0268456375840422E-3</v>
      </c>
      <c r="P22" s="96">
        <f>'dXdata - Monthly'!CG26/100</f>
        <v>1.5612161051766549E-2</v>
      </c>
      <c r="Q22" s="96">
        <f>'dXdata - Monthly'!CH26/100</f>
        <v>1.7471433837080719E-2</v>
      </c>
      <c r="R22" s="96">
        <f>'dXdata - Monthly'!CI26/100</f>
        <v>1.5460550192349487E-2</v>
      </c>
      <c r="S22" s="96">
        <f>'dXdata - Monthly'!CJ26/100</f>
        <v>7.5675675675674903E-3</v>
      </c>
      <c r="T22" s="96">
        <f>'dXdata - Monthly'!CK26/100</f>
        <v>-6.6819945394452906E-3</v>
      </c>
      <c r="U22" s="97">
        <f>'dXdata - Monthly'!CL26/100</f>
        <v>1.7459624618070269E-3</v>
      </c>
      <c r="V22" s="96">
        <f>'dXdata - Monthly'!CM26/100</f>
        <v>1.3913427561837333E-2</v>
      </c>
      <c r="W22" s="96">
        <f>'dXdata - Monthly'!CN26/100</f>
        <v>3.8567698619917934E-2</v>
      </c>
      <c r="X22" s="96">
        <f>'dXdata - Monthly'!CO26/100</f>
        <v>5.1348547717842363E-2</v>
      </c>
      <c r="Y22" s="96">
        <f>'dXdata - Monthly'!CP26/100</f>
        <v>7.1243235228704904E-2</v>
      </c>
      <c r="Z22" s="96">
        <f>'dXdata - Monthly'!CQ26/100</f>
        <v>7.3478421246772285E-2</v>
      </c>
      <c r="AA22" s="96">
        <f>'dXdata - Monthly'!CR26/100</f>
        <v>8.4595959595959544E-2</v>
      </c>
      <c r="AB22" s="96">
        <f>'dXdata - Monthly'!CS26/100</f>
        <v>7.5610473668726197E-2</v>
      </c>
      <c r="AC22" s="96">
        <f>'dXdata - Monthly'!CT26/100</f>
        <v>5.9484132734386241E-2</v>
      </c>
      <c r="AD22" s="96">
        <f>'dXdata - Monthly'!CU26/100</f>
        <v>4.0886347390993505E-2</v>
      </c>
      <c r="AE22" s="96">
        <f>'dXdata - Monthly'!CV26/100</f>
        <v>3.855507868383401E-2</v>
      </c>
      <c r="AF22" s="219">
        <f>'dXdata - Monthly'!CW26/100</f>
        <v>4.2097649186256803E-2</v>
      </c>
      <c r="AG22" s="246"/>
    </row>
    <row r="23" spans="1:33" s="205" customFormat="1" ht="16.5" customHeight="1" thickBot="1" x14ac:dyDescent="0.25">
      <c r="A23" s="260"/>
      <c r="B23" s="56" t="s">
        <v>36</v>
      </c>
      <c r="C23" s="57"/>
      <c r="D23" s="58"/>
      <c r="E23" s="231" t="s">
        <v>36</v>
      </c>
      <c r="F23" s="232"/>
      <c r="G23" s="232"/>
      <c r="H23" s="232"/>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44"/>
      <c r="AG23" s="246"/>
    </row>
    <row r="24" spans="1:33" s="208" customFormat="1" ht="16.5" customHeight="1" x14ac:dyDescent="0.2">
      <c r="A24" s="258">
        <v>21</v>
      </c>
      <c r="B24" s="112" t="s">
        <v>37</v>
      </c>
      <c r="C24" s="103" t="s">
        <v>15</v>
      </c>
      <c r="D24" s="104"/>
      <c r="E24" s="113" t="s">
        <v>216</v>
      </c>
      <c r="F24" s="105">
        <f>'dXdata - Annual'!G30/100</f>
        <v>4.1399435729772449E-2</v>
      </c>
      <c r="G24" s="105">
        <f>'dXdata - Annual'!H30/100</f>
        <v>1.6418324056568734E-2</v>
      </c>
      <c r="H24" s="114" t="e">
        <f>'dXdata - Annual'!I30/100</f>
        <v>#N/A</v>
      </c>
      <c r="I24" s="106">
        <f>'dXdata - Monthly'!BZ30/100</f>
        <v>2.8523119763731897E-2</v>
      </c>
      <c r="J24" s="107">
        <f>'dXdata - Monthly'!CA30/100</f>
        <v>2.3320692070053717E-2</v>
      </c>
      <c r="K24" s="107">
        <f>'dXdata - Monthly'!CB30/100</f>
        <v>1.8864355906418329E-2</v>
      </c>
      <c r="L24" s="107">
        <f>'dXdata - Monthly'!CC30/100</f>
        <v>1.9032534540093904E-2</v>
      </c>
      <c r="M24" s="107">
        <f>'dXdata - Monthly'!CD30/100</f>
        <v>1.7241788050787576E-2</v>
      </c>
      <c r="N24" s="107">
        <f>'dXdata - Monthly'!CE30/100</f>
        <v>1.3370319228481087E-2</v>
      </c>
      <c r="O24" s="107">
        <f>'dXdata - Monthly'!CF30/100</f>
        <v>1.2651918891781522E-2</v>
      </c>
      <c r="P24" s="107">
        <f>'dXdata - Monthly'!CG30/100</f>
        <v>1.1162565192371243E-2</v>
      </c>
      <c r="Q24" s="107">
        <f>'dXdata - Monthly'!CH30/100</f>
        <v>9.164969450101923E-3</v>
      </c>
      <c r="R24" s="107">
        <f>'dXdata - Monthly'!CI30/100</f>
        <v>1.2639419018129372E-2</v>
      </c>
      <c r="S24" s="107">
        <f>'dXdata - Monthly'!CJ30/100</f>
        <v>1.4863902857065181E-2</v>
      </c>
      <c r="T24" s="107">
        <f>'dXdata - Monthly'!CK30/100</f>
        <v>1.6597665171381504E-2</v>
      </c>
      <c r="U24" s="106">
        <f>'dXdata - Monthly'!CL30/100</f>
        <v>1.04443807546164E-2</v>
      </c>
      <c r="V24" s="107">
        <f>'dXdata - Monthly'!CM30/100</f>
        <v>1.164529141106363E-2</v>
      </c>
      <c r="W24" s="107">
        <f>'dXdata - Monthly'!CN30/100</f>
        <v>8.367030134760256E-3</v>
      </c>
      <c r="X24" s="107">
        <f>'dXdata - Monthly'!CO30/100</f>
        <v>1.2476943559268427E-2</v>
      </c>
      <c r="Y24" s="107">
        <f>'dXdata - Monthly'!CP30/100</f>
        <v>1.2656026682573929E-2</v>
      </c>
      <c r="Z24" s="107">
        <f>'dXdata - Monthly'!CQ30/100</f>
        <v>1.4541713848693405E-2</v>
      </c>
      <c r="AA24" s="107">
        <f>'dXdata - Monthly'!CR30/100</f>
        <v>1.5253109553461597E-2</v>
      </c>
      <c r="AB24" s="107">
        <f>'dXdata - Monthly'!CS30/100</f>
        <v>1.4693275795237826E-2</v>
      </c>
      <c r="AC24" s="107">
        <f>'dXdata - Monthly'!CT30/100</f>
        <v>1.7499118006079506E-2</v>
      </c>
      <c r="AD24" s="107">
        <f>'dXdata - Monthly'!CU30/100</f>
        <v>1.8948921951151831E-2</v>
      </c>
      <c r="AE24" s="107" t="e">
        <f>'dXdata - Monthly'!CV30/100</f>
        <v>#N/A</v>
      </c>
      <c r="AF24" s="211" t="e">
        <f>'dXdata - Monthly'!CW30/100</f>
        <v>#N/A</v>
      </c>
      <c r="AG24" s="249"/>
    </row>
    <row r="25" spans="1:33" s="205" customFormat="1" ht="16.5" customHeight="1" x14ac:dyDescent="0.2">
      <c r="A25" s="259">
        <v>22</v>
      </c>
      <c r="B25" s="70" t="s">
        <v>38</v>
      </c>
      <c r="C25" s="66" t="s">
        <v>15</v>
      </c>
      <c r="D25" s="69"/>
      <c r="E25" s="71" t="s">
        <v>39</v>
      </c>
      <c r="F25" s="155">
        <f>'dXdata - Annual'!G31/100</f>
        <v>4.2000000000000003E-2</v>
      </c>
      <c r="G25" s="155">
        <f>'dXdata - Annual'!H31/100</f>
        <v>6.950000000000002E-2</v>
      </c>
      <c r="H25" s="156">
        <f>'dXdata - Annual'!I31/100</f>
        <v>6.679166666666668E-2</v>
      </c>
      <c r="I25" s="158">
        <f>'dXdata - Monthly'!BZ31/100</f>
        <v>6.4500000000000002E-2</v>
      </c>
      <c r="J25" s="157">
        <f>'dXdata - Monthly'!CA31/100</f>
        <v>6.7000000000000004E-2</v>
      </c>
      <c r="K25" s="157">
        <f>'dXdata - Monthly'!CB31/100</f>
        <v>6.7000000000000004E-2</v>
      </c>
      <c r="L25" s="157">
        <f>'dXdata - Monthly'!CC31/100</f>
        <v>6.7000000000000004E-2</v>
      </c>
      <c r="M25" s="157">
        <f>'dXdata - Monthly'!CD31/100</f>
        <v>6.7000000000000004E-2</v>
      </c>
      <c r="N25" s="157">
        <f>'dXdata - Monthly'!CE31/100</f>
        <v>6.9500000000000006E-2</v>
      </c>
      <c r="O25" s="157">
        <f>'dXdata - Monthly'!CF31/100</f>
        <v>7.2000000000000008E-2</v>
      </c>
      <c r="P25" s="157">
        <f>'dXdata - Monthly'!CG31/100</f>
        <v>7.2000000000000008E-2</v>
      </c>
      <c r="Q25" s="157">
        <f>'dXdata - Monthly'!CH31/100</f>
        <v>7.2000000000000008E-2</v>
      </c>
      <c r="R25" s="157">
        <f>'dXdata - Monthly'!CI31/100</f>
        <v>7.2000000000000008E-2</v>
      </c>
      <c r="S25" s="157">
        <f>'dXdata - Monthly'!CJ31/100</f>
        <v>7.2000000000000008E-2</v>
      </c>
      <c r="T25" s="157">
        <f>'dXdata - Monthly'!CK31/100</f>
        <v>7.2000000000000008E-2</v>
      </c>
      <c r="U25" s="158">
        <f>'dXdata - Monthly'!CL31/100</f>
        <v>7.2000000000000008E-2</v>
      </c>
      <c r="V25" s="157">
        <f>'dXdata - Monthly'!CM31/100</f>
        <v>7.2000000000000008E-2</v>
      </c>
      <c r="W25" s="157">
        <f>'dXdata - Monthly'!CN31/100</f>
        <v>7.2000000000000008E-2</v>
      </c>
      <c r="X25" s="157">
        <f>'dXdata - Monthly'!CO31/100</f>
        <v>7.2000000000000008E-2</v>
      </c>
      <c r="Y25" s="157">
        <f>'dXdata - Monthly'!CP31/100</f>
        <v>7.2000000000000008E-2</v>
      </c>
      <c r="Z25" s="157">
        <f>'dXdata - Monthly'!CQ31/100</f>
        <v>6.9500000000000006E-2</v>
      </c>
      <c r="AA25" s="157">
        <f>'dXdata - Monthly'!CR31/100</f>
        <v>6.7000000000000004E-2</v>
      </c>
      <c r="AB25" s="157">
        <f>'dXdata - Monthly'!CS31/100</f>
        <v>6.7000000000000004E-2</v>
      </c>
      <c r="AC25" s="157">
        <f>'dXdata - Monthly'!CT31/100</f>
        <v>6.4500000000000002E-2</v>
      </c>
      <c r="AD25" s="157">
        <f>'dXdata - Monthly'!CU31/100</f>
        <v>5.9500000000000004E-2</v>
      </c>
      <c r="AE25" s="157">
        <f>'dXdata - Monthly'!CV31/100</f>
        <v>5.9500000000000004E-2</v>
      </c>
      <c r="AF25" s="220">
        <f>'dXdata - Monthly'!CW31/100</f>
        <v>5.45E-2</v>
      </c>
      <c r="AG25" s="246"/>
    </row>
    <row r="26" spans="1:33" s="205" customFormat="1" ht="16.5" customHeight="1" thickBot="1" x14ac:dyDescent="0.25">
      <c r="A26" s="258">
        <v>23</v>
      </c>
      <c r="B26" s="115" t="s">
        <v>40</v>
      </c>
      <c r="C26" s="116"/>
      <c r="D26" s="117"/>
      <c r="E26" s="118" t="s">
        <v>41</v>
      </c>
      <c r="F26" s="127">
        <f>'dXdata - Annual'!G32/100</f>
        <v>2.2499999999999999E-2</v>
      </c>
      <c r="G26" s="127">
        <f>'dXdata - Annual'!H32/100</f>
        <v>0.05</v>
      </c>
      <c r="H26" s="128">
        <f>'dXdata - Annual'!I32/100</f>
        <v>4.7291666666666669E-2</v>
      </c>
      <c r="I26" s="120">
        <f>'dXdata - Monthly'!BZ32/100</f>
        <v>4.4999999999999998E-2</v>
      </c>
      <c r="J26" s="119">
        <f>'dXdata - Monthly'!CA32/100</f>
        <v>4.7500000000000001E-2</v>
      </c>
      <c r="K26" s="119">
        <f>'dXdata - Monthly'!CB32/100</f>
        <v>4.7500000000000001E-2</v>
      </c>
      <c r="L26" s="119">
        <f>'dXdata - Monthly'!CC32/100</f>
        <v>4.7500000000000001E-2</v>
      </c>
      <c r="M26" s="119">
        <f>'dXdata - Monthly'!CD32/100</f>
        <v>4.7500000000000001E-2</v>
      </c>
      <c r="N26" s="119">
        <f>'dXdata - Monthly'!CE32/100</f>
        <v>0.05</v>
      </c>
      <c r="O26" s="119">
        <f>'dXdata - Monthly'!CF32/100</f>
        <v>5.2499999999999998E-2</v>
      </c>
      <c r="P26" s="119">
        <f>'dXdata - Monthly'!CG32/100</f>
        <v>5.2499999999999998E-2</v>
      </c>
      <c r="Q26" s="119">
        <f>'dXdata - Monthly'!CH32/100</f>
        <v>5.2499999999999998E-2</v>
      </c>
      <c r="R26" s="119">
        <f>'dXdata - Monthly'!CI32/100</f>
        <v>5.2499999999999998E-2</v>
      </c>
      <c r="S26" s="119">
        <f>'dXdata - Monthly'!CJ32/100</f>
        <v>5.2499999999999998E-2</v>
      </c>
      <c r="T26" s="119">
        <f>'dXdata - Monthly'!CK32/100</f>
        <v>5.2499999999999998E-2</v>
      </c>
      <c r="U26" s="120">
        <f>'dXdata - Monthly'!CL32/100</f>
        <v>5.2499999999999998E-2</v>
      </c>
      <c r="V26" s="119">
        <f>'dXdata - Monthly'!CM32/100</f>
        <v>5.2499999999999998E-2</v>
      </c>
      <c r="W26" s="119">
        <f>'dXdata - Monthly'!CN32/100</f>
        <v>5.2499999999999998E-2</v>
      </c>
      <c r="X26" s="119">
        <f>'dXdata - Monthly'!CO32/100</f>
        <v>5.2499999999999998E-2</v>
      </c>
      <c r="Y26" s="119">
        <f>'dXdata - Monthly'!CP32/100</f>
        <v>5.2499999999999998E-2</v>
      </c>
      <c r="Z26" s="119">
        <f>'dXdata - Monthly'!CQ32/100</f>
        <v>0.05</v>
      </c>
      <c r="AA26" s="119">
        <f>'dXdata - Monthly'!CR32/100</f>
        <v>4.7500000000000001E-2</v>
      </c>
      <c r="AB26" s="119">
        <f>'dXdata - Monthly'!CS32/100</f>
        <v>4.7500000000000001E-2</v>
      </c>
      <c r="AC26" s="119">
        <f>'dXdata - Monthly'!CT32/100</f>
        <v>4.4999999999999998E-2</v>
      </c>
      <c r="AD26" s="119">
        <f>'dXdata - Monthly'!CU32/100</f>
        <v>0.04</v>
      </c>
      <c r="AE26" s="119">
        <f>'dXdata - Monthly'!CV32/100</f>
        <v>0.04</v>
      </c>
      <c r="AF26" s="221">
        <f>'dXdata - Monthly'!CW32/100</f>
        <v>3.5000000000000003E-2</v>
      </c>
      <c r="AG26" s="246"/>
    </row>
    <row r="27" spans="1:33" s="205" customFormat="1" ht="16.5" customHeight="1" thickBot="1" x14ac:dyDescent="0.25">
      <c r="A27" s="260"/>
      <c r="B27" s="56" t="s">
        <v>42</v>
      </c>
      <c r="C27" s="57"/>
      <c r="D27" s="58"/>
      <c r="E27" s="231" t="s">
        <v>42</v>
      </c>
      <c r="F27" s="232"/>
      <c r="G27" s="232"/>
      <c r="H27" s="232"/>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44"/>
      <c r="AG27" s="246"/>
    </row>
    <row r="28" spans="1:33" s="205" customFormat="1" ht="16.5" customHeight="1" x14ac:dyDescent="0.2">
      <c r="A28" s="258">
        <v>25</v>
      </c>
      <c r="B28" s="112" t="s">
        <v>43</v>
      </c>
      <c r="C28" s="103" t="s">
        <v>44</v>
      </c>
      <c r="D28" s="104"/>
      <c r="E28" s="113" t="s">
        <v>249</v>
      </c>
      <c r="F28" s="108">
        <f>'dXdata - Annual'!G33</f>
        <v>97.807407999999995</v>
      </c>
      <c r="G28" s="108">
        <f>'dXdata - Annual'!H33</f>
        <v>101.979097</v>
      </c>
      <c r="H28" s="189" t="e">
        <f>'dXdata - Annual'!I33</f>
        <v>#N/A</v>
      </c>
      <c r="I28" s="163">
        <f>'dXdata - Monthly'!BZ33</f>
        <v>8.8303790000000006</v>
      </c>
      <c r="J28" s="196">
        <f>'dXdata - Monthly'!CA33</f>
        <v>8.5866679999999995</v>
      </c>
      <c r="K28" s="196">
        <f>'dXdata - Monthly'!CB33</f>
        <v>8.451416</v>
      </c>
      <c r="L28" s="196">
        <f>'dXdata - Monthly'!CC33</f>
        <v>8.4555089999999993</v>
      </c>
      <c r="M28" s="196">
        <f>'dXdata - Monthly'!CD33</f>
        <v>8.6217140000000008</v>
      </c>
      <c r="N28" s="196">
        <f>'dXdata - Monthly'!CE33</f>
        <v>8.4333329999999993</v>
      </c>
      <c r="O28" s="196">
        <f>'dXdata - Monthly'!CF33</f>
        <v>8.3391249999999992</v>
      </c>
      <c r="P28" s="196">
        <f>'dXdata - Monthly'!CG33</f>
        <v>8.3861460000000001</v>
      </c>
      <c r="Q28" s="196">
        <f>'dXdata - Monthly'!CH33</f>
        <v>8.4439130000000002</v>
      </c>
      <c r="R28" s="196">
        <f>'dXdata - Monthly'!CI33</f>
        <v>8.4390040000000006</v>
      </c>
      <c r="S28" s="196">
        <f>'dXdata - Monthly'!CJ33</f>
        <v>8.4703680000000006</v>
      </c>
      <c r="T28" s="196">
        <f>'dXdata - Monthly'!CK33</f>
        <v>8.5215219999999992</v>
      </c>
      <c r="U28" s="163">
        <f>'dXdata - Monthly'!CL33</f>
        <v>8.5045809999999999</v>
      </c>
      <c r="V28" s="196">
        <f>'dXdata - Monthly'!CM33</f>
        <v>8.3943290000000008</v>
      </c>
      <c r="W28" s="196">
        <f>'dXdata - Monthly'!CN33</f>
        <v>8.4149790000000007</v>
      </c>
      <c r="X28" s="196">
        <f>'dXdata - Monthly'!CO33</f>
        <v>8.6843299999999992</v>
      </c>
      <c r="Y28" s="196">
        <f>'dXdata - Monthly'!CP33</f>
        <v>8.4929059999999996</v>
      </c>
      <c r="Z28" s="196">
        <f>'dXdata - Monthly'!CQ33</f>
        <v>8.5000499999999999</v>
      </c>
      <c r="AA28" s="196">
        <f>'dXdata - Monthly'!CR33</f>
        <v>8.6858520000000006</v>
      </c>
      <c r="AB28" s="196">
        <f>'dXdata - Monthly'!CS33</f>
        <v>8.5851419999999994</v>
      </c>
      <c r="AC28" s="196">
        <f>'dXdata - Monthly'!CT33</f>
        <v>8.8033819999999992</v>
      </c>
      <c r="AD28" s="196">
        <f>'dXdata - Monthly'!CU33</f>
        <v>8.8153009999999998</v>
      </c>
      <c r="AE28" s="196" t="e">
        <f>'dXdata - Monthly'!CV33</f>
        <v>#N/A</v>
      </c>
      <c r="AF28" s="222" t="e">
        <f>'dXdata - Monthly'!CW33</f>
        <v>#N/A</v>
      </c>
      <c r="AG28" s="246"/>
    </row>
    <row r="29" spans="1:33" s="205" customFormat="1" ht="16.5" customHeight="1" x14ac:dyDescent="0.2">
      <c r="A29" s="259">
        <v>26</v>
      </c>
      <c r="B29" s="72" t="s">
        <v>45</v>
      </c>
      <c r="C29" s="61" t="s">
        <v>46</v>
      </c>
      <c r="D29" s="62"/>
      <c r="E29" s="71" t="s">
        <v>250</v>
      </c>
      <c r="F29" s="98">
        <f>'dXdata - Annual'!G34</f>
        <v>41.034432390100214</v>
      </c>
      <c r="G29" s="98">
        <f>'dXdata - Annual'!H34</f>
        <v>41.477947072566117</v>
      </c>
      <c r="H29" s="99" t="e">
        <f>'dXdata - Annual'!I34</f>
        <v>#N/A</v>
      </c>
      <c r="I29" s="168">
        <f>'dXdata - Monthly'!BZ34</f>
        <v>3.6881105532490315</v>
      </c>
      <c r="J29" s="169">
        <f>'dXdata - Monthly'!CA34</f>
        <v>3.4584672356982686</v>
      </c>
      <c r="K29" s="169">
        <f>'dXdata - Monthly'!CB34</f>
        <v>3.3858011637260987</v>
      </c>
      <c r="L29" s="169">
        <f>'dXdata - Monthly'!CC34</f>
        <v>3.386259667589127</v>
      </c>
      <c r="M29" s="169">
        <f>'dXdata - Monthly'!CD34</f>
        <v>3.4867454639908257</v>
      </c>
      <c r="N29" s="169">
        <f>'dXdata - Monthly'!CE34</f>
        <v>3.4254978506833202</v>
      </c>
      <c r="O29" s="169">
        <f>'dXdata - Monthly'!CF34</f>
        <v>3.364608887174632</v>
      </c>
      <c r="P29" s="169">
        <f>'dXdata - Monthly'!CG34</f>
        <v>3.4396845688827011</v>
      </c>
      <c r="Q29" s="169">
        <f>'dXdata - Monthly'!CH34</f>
        <v>3.4453105831881627</v>
      </c>
      <c r="R29" s="169">
        <f>'dXdata - Monthly'!CI34</f>
        <v>3.52100965750734</v>
      </c>
      <c r="S29" s="169">
        <f>'dXdata - Monthly'!CJ34</f>
        <v>3.454143953774516</v>
      </c>
      <c r="T29" s="169">
        <f>'dXdata - Monthly'!CK34</f>
        <v>3.4223074871020867</v>
      </c>
      <c r="U29" s="168">
        <f>'dXdata - Monthly'!CL34</f>
        <v>3.4589047518442482</v>
      </c>
      <c r="V29" s="169">
        <f>'dXdata - Monthly'!CM34</f>
        <v>3.354777026535817</v>
      </c>
      <c r="W29" s="169">
        <f>'dXdata - Monthly'!CN34</f>
        <v>3.417672341293887</v>
      </c>
      <c r="X29" s="169">
        <f>'dXdata - Monthly'!CO34</f>
        <v>3.5218574201052539</v>
      </c>
      <c r="Y29" s="169">
        <f>'dXdata - Monthly'!CP34</f>
        <v>3.5373379193804086</v>
      </c>
      <c r="Z29" s="169">
        <f>'dXdata - Monthly'!CQ34</f>
        <v>3.5725979836180897</v>
      </c>
      <c r="AA29" s="169">
        <f>'dXdata - Monthly'!CR34</f>
        <v>3.653704907302489</v>
      </c>
      <c r="AB29" s="169">
        <f>'dXdata - Monthly'!CS34</f>
        <v>3.6074312017064587</v>
      </c>
      <c r="AC29" s="169">
        <f>'dXdata - Monthly'!CT34</f>
        <v>3.6850372420277995</v>
      </c>
      <c r="AD29" s="169">
        <f>'dXdata - Monthly'!CU34</f>
        <v>3.6726933516276374</v>
      </c>
      <c r="AE29" s="169" t="e">
        <f>'dXdata - Monthly'!CV34</f>
        <v>#N/A</v>
      </c>
      <c r="AF29" s="223" t="e">
        <f>'dXdata - Monthly'!CW34</f>
        <v>#N/A</v>
      </c>
      <c r="AG29" s="246"/>
    </row>
    <row r="30" spans="1:33" s="209" customFormat="1" ht="16.5" customHeight="1" x14ac:dyDescent="0.2">
      <c r="A30" s="258">
        <v>28</v>
      </c>
      <c r="B30" s="112" t="s">
        <v>47</v>
      </c>
      <c r="C30" s="103" t="s">
        <v>48</v>
      </c>
      <c r="D30" s="104"/>
      <c r="E30" s="179" t="s">
        <v>49</v>
      </c>
      <c r="F30" s="123">
        <f>'dXdata - Annual'!G36</f>
        <v>17306</v>
      </c>
      <c r="G30" s="123">
        <f>'dXdata - Annual'!H36</f>
        <v>19579</v>
      </c>
      <c r="H30" s="124">
        <f>'dXdata - Annual'!I36</f>
        <v>24369</v>
      </c>
      <c r="I30" s="177">
        <f>'dXdata - Monthly'!BZ36</f>
        <v>1295</v>
      </c>
      <c r="J30" s="178">
        <f>'dXdata - Monthly'!CA36</f>
        <v>1238</v>
      </c>
      <c r="K30" s="178">
        <f>'dXdata - Monthly'!CB36</f>
        <v>1094</v>
      </c>
      <c r="L30" s="178">
        <f>'dXdata - Monthly'!CC36</f>
        <v>1164</v>
      </c>
      <c r="M30" s="178">
        <f>'dXdata - Monthly'!CD36</f>
        <v>2076</v>
      </c>
      <c r="N30" s="178">
        <f>'dXdata - Monthly'!CE36</f>
        <v>1239</v>
      </c>
      <c r="O30" s="178">
        <f>'dXdata - Monthly'!CF36</f>
        <v>1621</v>
      </c>
      <c r="P30" s="178">
        <f>'dXdata - Monthly'!CG36</f>
        <v>1680</v>
      </c>
      <c r="Q30" s="178">
        <f>'dXdata - Monthly'!CH36</f>
        <v>2734</v>
      </c>
      <c r="R30" s="178">
        <f>'dXdata - Monthly'!CI36</f>
        <v>2137</v>
      </c>
      <c r="S30" s="178">
        <f>'dXdata - Monthly'!CJ36</f>
        <v>1808</v>
      </c>
      <c r="T30" s="178">
        <f>'dXdata - Monthly'!CK36</f>
        <v>1493</v>
      </c>
      <c r="U30" s="177">
        <f>'dXdata - Monthly'!CL36</f>
        <v>1951</v>
      </c>
      <c r="V30" s="178">
        <f>'dXdata - Monthly'!CM36</f>
        <v>1674</v>
      </c>
      <c r="W30" s="178">
        <f>'dXdata - Monthly'!CN36</f>
        <v>1760</v>
      </c>
      <c r="X30" s="178">
        <f>'dXdata - Monthly'!CO36</f>
        <v>1831</v>
      </c>
      <c r="Y30" s="178">
        <f>'dXdata - Monthly'!CP36</f>
        <v>1996</v>
      </c>
      <c r="Z30" s="178">
        <f>'dXdata - Monthly'!CQ36</f>
        <v>1966</v>
      </c>
      <c r="AA30" s="178">
        <f>'dXdata - Monthly'!CR36</f>
        <v>2471</v>
      </c>
      <c r="AB30" s="178">
        <f>'dXdata - Monthly'!CS36</f>
        <v>1675</v>
      </c>
      <c r="AC30" s="178">
        <f>'dXdata - Monthly'!CT36</f>
        <v>2090</v>
      </c>
      <c r="AD30" s="178">
        <f>'dXdata - Monthly'!CU36</f>
        <v>2690</v>
      </c>
      <c r="AE30" s="178">
        <f>'dXdata - Monthly'!CV36</f>
        <v>2548</v>
      </c>
      <c r="AF30" s="224">
        <f>'dXdata - Monthly'!CW36</f>
        <v>1717</v>
      </c>
      <c r="AG30" s="250"/>
    </row>
    <row r="31" spans="1:33" s="205" customFormat="1" ht="16.5" customHeight="1" x14ac:dyDescent="0.2">
      <c r="A31" s="259">
        <v>29</v>
      </c>
      <c r="B31" s="72" t="s">
        <v>50</v>
      </c>
      <c r="C31" s="61" t="s">
        <v>51</v>
      </c>
      <c r="D31" s="62"/>
      <c r="E31" s="71" t="s">
        <v>222</v>
      </c>
      <c r="F31" s="93">
        <f>'dXdata - Annual'!G37</f>
        <v>2374</v>
      </c>
      <c r="G31" s="93">
        <f>'dXdata - Annual'!H37</f>
        <v>2572</v>
      </c>
      <c r="H31" s="100" t="e">
        <f>'dXdata - Annual'!I37</f>
        <v>#N/A</v>
      </c>
      <c r="I31" s="166">
        <f>'dXdata - Monthly'!BZ37</f>
        <v>209</v>
      </c>
      <c r="J31" s="167">
        <f>'dXdata - Monthly'!CA37</f>
        <v>202</v>
      </c>
      <c r="K31" s="167">
        <f>'dXdata - Monthly'!CB37</f>
        <v>244</v>
      </c>
      <c r="L31" s="167">
        <f>'dXdata - Monthly'!CC37</f>
        <v>211</v>
      </c>
      <c r="M31" s="167">
        <f>'dXdata - Monthly'!CD37</f>
        <v>256</v>
      </c>
      <c r="N31" s="167">
        <f>'dXdata - Monthly'!CE37</f>
        <v>200</v>
      </c>
      <c r="O31" s="167">
        <f>'dXdata - Monthly'!CF37</f>
        <v>173</v>
      </c>
      <c r="P31" s="167">
        <f>'dXdata - Monthly'!CG37</f>
        <v>220</v>
      </c>
      <c r="Q31" s="167">
        <f>'dXdata - Monthly'!CH37</f>
        <v>234</v>
      </c>
      <c r="R31" s="167">
        <f>'dXdata - Monthly'!CI37</f>
        <v>212</v>
      </c>
      <c r="S31" s="167">
        <f>'dXdata - Monthly'!CJ37</f>
        <v>237</v>
      </c>
      <c r="T31" s="167">
        <f>'dXdata - Monthly'!CK37</f>
        <v>174</v>
      </c>
      <c r="U31" s="166">
        <f>'dXdata - Monthly'!CL37</f>
        <v>192</v>
      </c>
      <c r="V31" s="167">
        <f>'dXdata - Monthly'!CM37</f>
        <v>203</v>
      </c>
      <c r="W31" s="167">
        <f>'dXdata - Monthly'!CN37</f>
        <v>224</v>
      </c>
      <c r="X31" s="167">
        <f>'dXdata - Monthly'!CO37</f>
        <v>266</v>
      </c>
      <c r="Y31" s="167">
        <f>'dXdata - Monthly'!CP37</f>
        <v>218</v>
      </c>
      <c r="Z31" s="167">
        <f>'dXdata - Monthly'!CQ37</f>
        <v>184</v>
      </c>
      <c r="AA31" s="167">
        <f>'dXdata - Monthly'!CR37</f>
        <v>252</v>
      </c>
      <c r="AB31" s="167">
        <f>'dXdata - Monthly'!CS37</f>
        <v>260</v>
      </c>
      <c r="AC31" s="167">
        <f>'dXdata - Monthly'!CT37</f>
        <v>202</v>
      </c>
      <c r="AD31" s="167">
        <f>'dXdata - Monthly'!CU37</f>
        <v>191</v>
      </c>
      <c r="AE31" s="167">
        <f>'dXdata - Monthly'!CV37</f>
        <v>216</v>
      </c>
      <c r="AF31" s="225" t="e">
        <f>'dXdata - Monthly'!CW37</f>
        <v>#N/A</v>
      </c>
      <c r="AG31" s="246"/>
    </row>
    <row r="32" spans="1:33" s="205" customFormat="1" ht="16.5" customHeight="1" x14ac:dyDescent="0.2">
      <c r="A32" s="258">
        <v>31</v>
      </c>
      <c r="B32" s="112" t="s">
        <v>53</v>
      </c>
      <c r="C32" s="103" t="s">
        <v>52</v>
      </c>
      <c r="D32" s="104"/>
      <c r="E32" s="113" t="s">
        <v>251</v>
      </c>
      <c r="F32" s="123">
        <f>'dXdata - Annual'!G38</f>
        <v>29659</v>
      </c>
      <c r="G32" s="123">
        <f>'dXdata - Annual'!H38</f>
        <v>27407</v>
      </c>
      <c r="H32" s="124">
        <f>'dXdata - Annual'!I38</f>
        <v>26985</v>
      </c>
      <c r="I32" s="177">
        <f>'dXdata - Monthly'!BZ38</f>
        <v>1198</v>
      </c>
      <c r="J32" s="178">
        <f>'dXdata - Monthly'!CA38</f>
        <v>1738</v>
      </c>
      <c r="K32" s="178">
        <f>'dXdata - Monthly'!CB38</f>
        <v>2424</v>
      </c>
      <c r="L32" s="178">
        <f>'dXdata - Monthly'!CC38</f>
        <v>2686</v>
      </c>
      <c r="M32" s="178">
        <f>'dXdata - Monthly'!CD38</f>
        <v>3117</v>
      </c>
      <c r="N32" s="178">
        <f>'dXdata - Monthly'!CE38</f>
        <v>3140</v>
      </c>
      <c r="O32" s="178">
        <f>'dXdata - Monthly'!CF38</f>
        <v>2644</v>
      </c>
      <c r="P32" s="178">
        <f>'dXdata - Monthly'!CG38</f>
        <v>2716</v>
      </c>
      <c r="Q32" s="178">
        <f>'dXdata - Monthly'!CH38</f>
        <v>2430</v>
      </c>
      <c r="R32" s="178">
        <f>'dXdata - Monthly'!CI38</f>
        <v>2169</v>
      </c>
      <c r="S32" s="178">
        <f>'dXdata - Monthly'!CJ38</f>
        <v>1783</v>
      </c>
      <c r="T32" s="178">
        <f>'dXdata - Monthly'!CK38</f>
        <v>1362</v>
      </c>
      <c r="U32" s="177">
        <f>'dXdata - Monthly'!CL38</f>
        <v>1649</v>
      </c>
      <c r="V32" s="178">
        <f>'dXdata - Monthly'!CM38</f>
        <v>2132</v>
      </c>
      <c r="W32" s="178">
        <f>'dXdata - Monthly'!CN38</f>
        <v>2658</v>
      </c>
      <c r="X32" s="178">
        <f>'dXdata - Monthly'!CO38</f>
        <v>2876</v>
      </c>
      <c r="Y32" s="178">
        <f>'dXdata - Monthly'!CP38</f>
        <v>3090</v>
      </c>
      <c r="Z32" s="178">
        <f>'dXdata - Monthly'!CQ38</f>
        <v>2737</v>
      </c>
      <c r="AA32" s="178">
        <f>'dXdata - Monthly'!CR38</f>
        <v>2374</v>
      </c>
      <c r="AB32" s="178">
        <f>'dXdata - Monthly'!CS38</f>
        <v>2182</v>
      </c>
      <c r="AC32" s="178">
        <f>'dXdata - Monthly'!CT38</f>
        <v>2000</v>
      </c>
      <c r="AD32" s="178">
        <f>'dXdata - Monthly'!CU38</f>
        <v>2171</v>
      </c>
      <c r="AE32" s="178">
        <f>'dXdata - Monthly'!CV38</f>
        <v>1794</v>
      </c>
      <c r="AF32" s="224">
        <f>'dXdata - Monthly'!CW38</f>
        <v>1322</v>
      </c>
      <c r="AG32" s="246"/>
    </row>
    <row r="33" spans="1:33" s="205" customFormat="1" ht="16.5" customHeight="1" x14ac:dyDescent="0.2">
      <c r="A33" s="259">
        <v>32</v>
      </c>
      <c r="B33" s="72" t="s">
        <v>54</v>
      </c>
      <c r="C33" s="61" t="s">
        <v>51</v>
      </c>
      <c r="D33" s="62"/>
      <c r="E33" s="71" t="s">
        <v>252</v>
      </c>
      <c r="F33" s="181">
        <f>'dXdata - Annual'!G40</f>
        <v>76.273627362736278</v>
      </c>
      <c r="G33" s="181">
        <f>'dXdata - Annual'!H40</f>
        <v>80.608823529411765</v>
      </c>
      <c r="H33" s="182">
        <f>'dXdata - Annual'!I40</f>
        <v>72.336147969441086</v>
      </c>
      <c r="I33" s="184">
        <f>'dXdata - Monthly'!BZ40*100</f>
        <v>64.686825053995676</v>
      </c>
      <c r="J33" s="183">
        <f>'dXdata - Monthly'!CA40*100</f>
        <v>72.841575859178548</v>
      </c>
      <c r="K33" s="183">
        <f>'dXdata - Monthly'!CB40*100</f>
        <v>73.144236572118288</v>
      </c>
      <c r="L33" s="183">
        <f>'dXdata - Monthly'!CC40*100</f>
        <v>85.759897828863345</v>
      </c>
      <c r="M33" s="183">
        <f>'dXdata - Monthly'!CD40*100</f>
        <v>85.397260273972591</v>
      </c>
      <c r="N33" s="183">
        <f>'dXdata - Monthly'!CE40*100</f>
        <v>79.715663874079709</v>
      </c>
      <c r="O33" s="183">
        <f>'dXdata - Monthly'!CF40*100</f>
        <v>81.429011395133969</v>
      </c>
      <c r="P33" s="183">
        <f>'dXdata - Monthly'!CG40*100</f>
        <v>86.800894854586133</v>
      </c>
      <c r="Q33" s="183">
        <f>'dXdata - Monthly'!CH40*100</f>
        <v>76.151676590410531</v>
      </c>
      <c r="R33" s="183">
        <f>'dXdata - Monthly'!CI40*100</f>
        <v>80.782122905027933</v>
      </c>
      <c r="S33" s="183">
        <f>'dXdata - Monthly'!CJ40*100</f>
        <v>80.062864840592724</v>
      </c>
      <c r="T33" s="183">
        <f>'dXdata - Monthly'!CK40*100</f>
        <v>109.13461538461537</v>
      </c>
      <c r="U33" s="184">
        <f>'dXdata - Monthly'!CL40*100</f>
        <v>77.164248947122132</v>
      </c>
      <c r="V33" s="183">
        <f>'dXdata - Monthly'!CM40*100</f>
        <v>78.642567318332723</v>
      </c>
      <c r="W33" s="183">
        <f>'dXdata - Monthly'!CN40*100</f>
        <v>83.769303498266623</v>
      </c>
      <c r="X33" s="183">
        <f>'dXdata - Monthly'!CO40*100</f>
        <v>82.383271268977367</v>
      </c>
      <c r="Y33" s="183">
        <f>'dXdata - Monthly'!CP40*100</f>
        <v>71.247406041042197</v>
      </c>
      <c r="Z33" s="183">
        <f>'dXdata - Monthly'!CQ40*100</f>
        <v>72.064244339125864</v>
      </c>
      <c r="AA33" s="183">
        <f>'dXdata - Monthly'!CR40*100</f>
        <v>65.889536497363309</v>
      </c>
      <c r="AB33" s="183">
        <f>'dXdata - Monthly'!CS40*100</f>
        <v>61.690698331919705</v>
      </c>
      <c r="AC33" s="183">
        <f>'dXdata - Monthly'!CT40*100</f>
        <v>54.229934924078094</v>
      </c>
      <c r="AD33" s="183">
        <f>'dXdata - Monthly'!CU40*100</f>
        <v>66.513480392156865</v>
      </c>
      <c r="AE33" s="183">
        <f>'dXdata - Monthly'!CV40*100</f>
        <v>77.094972067039109</v>
      </c>
      <c r="AF33" s="226">
        <f>'dXdata - Monthly'!CW40*100</f>
        <v>106.69895076674737</v>
      </c>
      <c r="AG33" s="246"/>
    </row>
    <row r="34" spans="1:33" s="205" customFormat="1" ht="16.5" customHeight="1" thickBot="1" x14ac:dyDescent="0.25">
      <c r="A34" s="258">
        <v>33</v>
      </c>
      <c r="B34" s="115" t="s">
        <v>55</v>
      </c>
      <c r="C34" s="103" t="s">
        <v>44</v>
      </c>
      <c r="D34" s="117"/>
      <c r="E34" s="118" t="s">
        <v>253</v>
      </c>
      <c r="F34" s="144">
        <f>'dXdata - Annual'!G39</f>
        <v>511.47158333333334</v>
      </c>
      <c r="G34" s="144">
        <f>'dXdata - Annual'!H39</f>
        <v>536.57541666666668</v>
      </c>
      <c r="H34" s="145">
        <f>'dXdata - Annual'!I39</f>
        <v>606.06258333333335</v>
      </c>
      <c r="I34" s="147">
        <f>'dXdata - Monthly'!BZ39/1000</f>
        <v>508.51499999999999</v>
      </c>
      <c r="J34" s="146">
        <f>'dXdata - Monthly'!CA39/1000</f>
        <v>506.82299999999998</v>
      </c>
      <c r="K34" s="146">
        <f>'dXdata - Monthly'!CB39/1000</f>
        <v>535.90300000000002</v>
      </c>
      <c r="L34" s="146">
        <f>'dXdata - Monthly'!CC39/1000</f>
        <v>548.58500000000004</v>
      </c>
      <c r="M34" s="146">
        <f>'dXdata - Monthly'!CD39/1000</f>
        <v>552.41200000000003</v>
      </c>
      <c r="N34" s="146">
        <f>'dXdata - Monthly'!CE39/1000</f>
        <v>552.12199999999996</v>
      </c>
      <c r="O34" s="146">
        <f>'dXdata - Monthly'!CF39/1000</f>
        <v>539.73</v>
      </c>
      <c r="P34" s="146">
        <f>'dXdata - Monthly'!CG39/1000</f>
        <v>522.75</v>
      </c>
      <c r="Q34" s="146">
        <f>'dXdata - Monthly'!CH39/1000</f>
        <v>548.68700000000001</v>
      </c>
      <c r="R34" s="146">
        <f>'dXdata - Monthly'!CI39/1000</f>
        <v>546.08500000000004</v>
      </c>
      <c r="S34" s="146">
        <f>'dXdata - Monthly'!CJ39/1000</f>
        <v>539.88699999999994</v>
      </c>
      <c r="T34" s="146">
        <f>'dXdata - Monthly'!CK39/1000</f>
        <v>537.40599999999995</v>
      </c>
      <c r="U34" s="147">
        <f>'dXdata - Monthly'!CL39/1000</f>
        <v>569.38900000000001</v>
      </c>
      <c r="V34" s="146">
        <f>'dXdata - Monthly'!CM39/1000</f>
        <v>583.10699999999997</v>
      </c>
      <c r="W34" s="146">
        <f>'dXdata - Monthly'!CN39/1000</f>
        <v>596.21100000000001</v>
      </c>
      <c r="X34" s="146">
        <f>'dXdata - Monthly'!CO39/1000</f>
        <v>608.53499999999997</v>
      </c>
      <c r="Y34" s="146">
        <f>'dXdata - Monthly'!CP39/1000</f>
        <v>612.80399999999997</v>
      </c>
      <c r="Z34" s="146">
        <f>'dXdata - Monthly'!CQ39/1000</f>
        <v>623.18200000000002</v>
      </c>
      <c r="AA34" s="146">
        <f>'dXdata - Monthly'!CR39/1000</f>
        <v>606.42499999999995</v>
      </c>
      <c r="AB34" s="146">
        <f>'dXdata - Monthly'!CS39/1000</f>
        <v>609.23</v>
      </c>
      <c r="AC34" s="146">
        <f>'dXdata - Monthly'!CT39/1000</f>
        <v>622.20500000000004</v>
      </c>
      <c r="AD34" s="146">
        <f>'dXdata - Monthly'!CU39/1000</f>
        <v>620.92399999999998</v>
      </c>
      <c r="AE34" s="146">
        <f>'dXdata - Monthly'!CV39/1000</f>
        <v>615.66499999999996</v>
      </c>
      <c r="AF34" s="227">
        <f>'dXdata - Monthly'!CW39/1000</f>
        <v>605.07399999999996</v>
      </c>
      <c r="AG34" s="246"/>
    </row>
    <row r="35" spans="1:33" s="205" customFormat="1" ht="16.5" customHeight="1" thickBot="1" x14ac:dyDescent="0.25">
      <c r="A35" s="258"/>
      <c r="B35" s="148" t="s">
        <v>56</v>
      </c>
      <c r="C35" s="149"/>
      <c r="D35" s="150"/>
      <c r="E35" s="231" t="s">
        <v>56</v>
      </c>
      <c r="F35" s="232"/>
      <c r="G35" s="232"/>
      <c r="H35" s="232"/>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44"/>
      <c r="AG35" s="246"/>
    </row>
    <row r="36" spans="1:33" s="210" customFormat="1" ht="16.5" customHeight="1" x14ac:dyDescent="0.2">
      <c r="A36" s="261">
        <v>35</v>
      </c>
      <c r="B36" s="153" t="s">
        <v>57</v>
      </c>
      <c r="C36" s="153" t="s">
        <v>46</v>
      </c>
      <c r="D36" s="154"/>
      <c r="E36" s="74" t="s">
        <v>254</v>
      </c>
      <c r="F36" s="181">
        <f>'dXdata - Annual'!G41</f>
        <v>107.20479247926475</v>
      </c>
      <c r="G36" s="181">
        <f>'dXdata - Annual'!H41</f>
        <v>400.61625460451711</v>
      </c>
      <c r="H36" s="182" t="e">
        <f>'dXdata - Annual'!I41</f>
        <v>#N/A</v>
      </c>
      <c r="I36" s="172">
        <f>'dXdata - Monthly'!BZ41</f>
        <v>10.123479114528244</v>
      </c>
      <c r="J36" s="197">
        <f>'dXdata - Monthly'!CA41</f>
        <v>10.186011278916425</v>
      </c>
      <c r="K36" s="197">
        <f>'dXdata - Monthly'!CB41</f>
        <v>40.050084406332672</v>
      </c>
      <c r="L36" s="197">
        <f>'dXdata - Monthly'!CC41</f>
        <v>46.333335860045167</v>
      </c>
      <c r="M36" s="197">
        <f>'dXdata - Monthly'!CD41</f>
        <v>38.695339242318141</v>
      </c>
      <c r="N36" s="197">
        <f>'dXdata - Monthly'!CE41</f>
        <v>32.766673515597383</v>
      </c>
      <c r="O36" s="197">
        <f>'dXdata - Monthly'!CF41</f>
        <v>36.139467949985821</v>
      </c>
      <c r="P36" s="197">
        <f>'dXdata - Monthly'!CG41</f>
        <v>39.333881741739937</v>
      </c>
      <c r="Q36" s="197">
        <f>'dXdata - Monthly'!CH41</f>
        <v>39.528530636016448</v>
      </c>
      <c r="R36" s="197">
        <f>'dXdata - Monthly'!CI41</f>
        <v>39.185402916554615</v>
      </c>
      <c r="S36" s="197">
        <f>'dXdata - Monthly'!CJ41</f>
        <v>35.772855099106039</v>
      </c>
      <c r="T36" s="197">
        <f>'dXdata - Monthly'!CK41</f>
        <v>32.501192843376245</v>
      </c>
      <c r="U36" s="172">
        <f>'dXdata - Monthly'!CL41</f>
        <v>34.541273173054449</v>
      </c>
      <c r="V36" s="197">
        <f>'dXdata - Monthly'!CM41</f>
        <v>37.628977647654295</v>
      </c>
      <c r="W36" s="197">
        <f>'dXdata - Monthly'!CN41</f>
        <v>34.388368560020069</v>
      </c>
      <c r="X36" s="197">
        <f>'dXdata - Monthly'!CO41</f>
        <v>38.561856229541604</v>
      </c>
      <c r="Y36" s="197">
        <f>'dXdata - Monthly'!CP41</f>
        <v>36.636123888704276</v>
      </c>
      <c r="Z36" s="197">
        <f>'dXdata - Monthly'!CQ41</f>
        <v>34.818951502256773</v>
      </c>
      <c r="AA36" s="197">
        <f>'dXdata - Monthly'!CR41</f>
        <v>33.472000406948617</v>
      </c>
      <c r="AB36" s="197">
        <f>'dXdata - Monthly'!CS41</f>
        <v>33.882291929245326</v>
      </c>
      <c r="AC36" s="197">
        <f>'dXdata - Monthly'!CT41</f>
        <v>31.294397751051157</v>
      </c>
      <c r="AD36" s="197">
        <f>'dXdata - Monthly'!CU41</f>
        <v>33.484907441234391</v>
      </c>
      <c r="AE36" s="197">
        <f>'dXdata - Monthly'!CV41</f>
        <v>32.97827783924641</v>
      </c>
      <c r="AF36" s="228" t="e">
        <f>'dXdata - Monthly'!CW41</f>
        <v>#N/A</v>
      </c>
      <c r="AG36" s="251"/>
    </row>
    <row r="37" spans="1:33" s="210" customFormat="1" ht="16.5" customHeight="1" x14ac:dyDescent="0.2">
      <c r="A37" s="262">
        <v>36</v>
      </c>
      <c r="B37" s="112" t="s">
        <v>58</v>
      </c>
      <c r="C37" s="112" t="s">
        <v>46</v>
      </c>
      <c r="D37" s="125"/>
      <c r="E37" s="126" t="s">
        <v>217</v>
      </c>
      <c r="F37" s="121">
        <f>'dXdata - Annual'!G42</f>
        <v>108.54391600000002</v>
      </c>
      <c r="G37" s="121">
        <f>'dXdata - Annual'!H42</f>
        <v>104.25468999999998</v>
      </c>
      <c r="H37" s="122" t="e">
        <f>'dXdata - Annual'!I42</f>
        <v>#N/A</v>
      </c>
      <c r="I37" s="173">
        <f>'dXdata - Monthly'!BZ42</f>
        <v>9.7279599999999995</v>
      </c>
      <c r="J37" s="174">
        <f>'dXdata - Monthly'!CA42</f>
        <v>8.7417739999999995</v>
      </c>
      <c r="K37" s="174">
        <f>'dXdata - Monthly'!CB42</f>
        <v>9.0854149999999994</v>
      </c>
      <c r="L37" s="174">
        <f>'dXdata - Monthly'!CC42</f>
        <v>8.1608669999999996</v>
      </c>
      <c r="M37" s="174">
        <f>'dXdata - Monthly'!CD42</f>
        <v>8.4667589999999997</v>
      </c>
      <c r="N37" s="174">
        <f>'dXdata - Monthly'!CE42</f>
        <v>7.8825880000000002</v>
      </c>
      <c r="O37" s="174">
        <f>'dXdata - Monthly'!CF42</f>
        <v>8.1974490000000007</v>
      </c>
      <c r="P37" s="174">
        <f>'dXdata - Monthly'!CG42</f>
        <v>8.7108489999999996</v>
      </c>
      <c r="Q37" s="174">
        <f>'dXdata - Monthly'!CH42</f>
        <v>9.1721869999999992</v>
      </c>
      <c r="R37" s="174">
        <f>'dXdata - Monthly'!CI42</f>
        <v>8.6753049999999998</v>
      </c>
      <c r="S37" s="174">
        <f>'dXdata - Monthly'!CJ42</f>
        <v>8.7202450000000002</v>
      </c>
      <c r="T37" s="174">
        <f>'dXdata - Monthly'!CK42</f>
        <v>8.7132919999999991</v>
      </c>
      <c r="U37" s="173">
        <f>'dXdata - Monthly'!CL42</f>
        <v>8.3439110000000003</v>
      </c>
      <c r="V37" s="174">
        <f>'dXdata - Monthly'!CM42</f>
        <v>8.7803050000000002</v>
      </c>
      <c r="W37" s="174">
        <f>'dXdata - Monthly'!CN42</f>
        <v>8.3841059999999992</v>
      </c>
      <c r="X37" s="174">
        <f>'dXdata - Monthly'!CO42</f>
        <v>8.5502690000000001</v>
      </c>
      <c r="Y37" s="174">
        <f>'dXdata - Monthly'!CP42</f>
        <v>8.6117740000000005</v>
      </c>
      <c r="Z37" s="174">
        <f>'dXdata - Monthly'!CQ42</f>
        <v>8.3750590000000003</v>
      </c>
      <c r="AA37" s="174">
        <f>'dXdata - Monthly'!CR42</f>
        <v>8.6194860000000002</v>
      </c>
      <c r="AB37" s="174">
        <f>'dXdata - Monthly'!CS42</f>
        <v>8.3315029999999997</v>
      </c>
      <c r="AC37" s="174">
        <f>'dXdata - Monthly'!CT42</f>
        <v>8.2144290000000009</v>
      </c>
      <c r="AD37" s="174">
        <f>'dXdata - Monthly'!CU42</f>
        <v>8.6677</v>
      </c>
      <c r="AE37" s="174">
        <f>'dXdata - Monthly'!CV42</f>
        <v>8.5471830000000004</v>
      </c>
      <c r="AF37" s="229" t="e">
        <f>'dXdata - Monthly'!CW42</f>
        <v>#N/A</v>
      </c>
      <c r="AG37" s="251"/>
    </row>
    <row r="38" spans="1:33" s="210" customFormat="1" ht="16.5" customHeight="1" x14ac:dyDescent="0.2">
      <c r="A38" s="261">
        <v>39</v>
      </c>
      <c r="B38" s="72" t="s">
        <v>59</v>
      </c>
      <c r="C38" s="72" t="s">
        <v>48</v>
      </c>
      <c r="D38" s="73"/>
      <c r="E38" s="74" t="s">
        <v>218</v>
      </c>
      <c r="F38" s="93">
        <f>'dXdata - Annual'!G45</f>
        <v>133</v>
      </c>
      <c r="G38" s="93">
        <f>'dXdata - Annual'!H45</f>
        <v>142</v>
      </c>
      <c r="H38" s="100" t="e">
        <f>'dXdata - Annual'!I45</f>
        <v>#N/A</v>
      </c>
      <c r="I38" s="170">
        <f>'dXdata - Monthly'!BZ45</f>
        <v>9</v>
      </c>
      <c r="J38" s="171">
        <f>'dXdata - Monthly'!CA45</f>
        <v>16</v>
      </c>
      <c r="K38" s="171">
        <f>'dXdata - Monthly'!CB45</f>
        <v>14</v>
      </c>
      <c r="L38" s="171">
        <f>'dXdata - Monthly'!CC45</f>
        <v>10</v>
      </c>
      <c r="M38" s="171">
        <f>'dXdata - Monthly'!CD45</f>
        <v>12</v>
      </c>
      <c r="N38" s="171">
        <f>'dXdata - Monthly'!CE45</f>
        <v>11</v>
      </c>
      <c r="O38" s="171">
        <f>'dXdata - Monthly'!CF45</f>
        <v>12</v>
      </c>
      <c r="P38" s="171">
        <f>'dXdata - Monthly'!CG45</f>
        <v>8</v>
      </c>
      <c r="Q38" s="171">
        <f>'dXdata - Monthly'!CH45</f>
        <v>10</v>
      </c>
      <c r="R38" s="171">
        <f>'dXdata - Monthly'!CI45</f>
        <v>12</v>
      </c>
      <c r="S38" s="171">
        <f>'dXdata - Monthly'!CJ45</f>
        <v>16</v>
      </c>
      <c r="T38" s="171">
        <f>'dXdata - Monthly'!CK45</f>
        <v>12</v>
      </c>
      <c r="U38" s="170">
        <f>'dXdata - Monthly'!CL45</f>
        <v>17</v>
      </c>
      <c r="V38" s="171">
        <f>'dXdata - Monthly'!CM45</f>
        <v>21</v>
      </c>
      <c r="W38" s="171">
        <f>'dXdata - Monthly'!CN45</f>
        <v>15</v>
      </c>
      <c r="X38" s="171">
        <f>'dXdata - Monthly'!CO45</f>
        <v>17</v>
      </c>
      <c r="Y38" s="171">
        <f>'dXdata - Monthly'!CP45</f>
        <v>12</v>
      </c>
      <c r="Z38" s="171">
        <f>'dXdata - Monthly'!CQ45</f>
        <v>10</v>
      </c>
      <c r="AA38" s="171">
        <f>'dXdata - Monthly'!CR45</f>
        <v>9</v>
      </c>
      <c r="AB38" s="171">
        <f>'dXdata - Monthly'!CS45</f>
        <v>8</v>
      </c>
      <c r="AC38" s="171">
        <f>'dXdata - Monthly'!CT45</f>
        <v>6</v>
      </c>
      <c r="AD38" s="171">
        <f>'dXdata - Monthly'!CU45</f>
        <v>15</v>
      </c>
      <c r="AE38" s="171">
        <f>'dXdata - Monthly'!CV45</f>
        <v>18</v>
      </c>
      <c r="AF38" s="230" t="e">
        <f>'dXdata - Monthly'!CW45</f>
        <v>#N/A</v>
      </c>
      <c r="AG38" s="251"/>
    </row>
    <row r="39" spans="1:33" s="210" customFormat="1" ht="16.5" customHeight="1" thickBot="1" x14ac:dyDescent="0.25">
      <c r="A39" s="263">
        <v>41</v>
      </c>
      <c r="B39" s="151" t="s">
        <v>60</v>
      </c>
      <c r="C39" s="151" t="s">
        <v>52</v>
      </c>
      <c r="D39" s="152"/>
      <c r="E39" s="152" t="s">
        <v>255</v>
      </c>
      <c r="F39" s="144">
        <f>'dXdata - Annual'!G46</f>
        <v>5697.6567804599999</v>
      </c>
      <c r="G39" s="144">
        <f>'dXdata - Annual'!H46</f>
        <v>5969.5088575199998</v>
      </c>
      <c r="H39" s="145">
        <f>'dXdata - Annual'!I46</f>
        <v>9363.5057436100014</v>
      </c>
      <c r="I39" s="175">
        <f>'dXdata - Monthly'!BZ46</f>
        <v>324.31584199000002</v>
      </c>
      <c r="J39" s="176">
        <f>'dXdata - Monthly'!CA46</f>
        <v>398.90926345000003</v>
      </c>
      <c r="K39" s="176">
        <f>'dXdata - Monthly'!CB46</f>
        <v>482.64501061000004</v>
      </c>
      <c r="L39" s="176">
        <f>'dXdata - Monthly'!CC46</f>
        <v>523.09785177000003</v>
      </c>
      <c r="M39" s="176">
        <f>'dXdata - Monthly'!CD46</f>
        <v>590.02164029000005</v>
      </c>
      <c r="N39" s="176">
        <f>'dXdata - Monthly'!CE46</f>
        <v>478.66814898999985</v>
      </c>
      <c r="O39" s="176">
        <f>'dXdata - Monthly'!CF46</f>
        <v>455.49219511000001</v>
      </c>
      <c r="P39" s="176">
        <f>'dXdata - Monthly'!CG46</f>
        <v>773.38890283000012</v>
      </c>
      <c r="Q39" s="176">
        <f>'dXdata - Monthly'!CH46</f>
        <v>523.64674520000005</v>
      </c>
      <c r="R39" s="176">
        <f>'dXdata - Monthly'!CI46</f>
        <v>458.27738569999997</v>
      </c>
      <c r="S39" s="176">
        <f>'dXdata - Monthly'!CJ46</f>
        <v>518.81016300999988</v>
      </c>
      <c r="T39" s="176">
        <f>'dXdata - Monthly'!CK46</f>
        <v>442.23570856999999</v>
      </c>
      <c r="U39" s="175">
        <f>'dXdata - Monthly'!CL46</f>
        <v>457.73685453999997</v>
      </c>
      <c r="V39" s="176">
        <f>'dXdata - Monthly'!CM46</f>
        <v>659.97435876999998</v>
      </c>
      <c r="W39" s="176">
        <f>'dXdata - Monthly'!CN46</f>
        <v>810.70340988999988</v>
      </c>
      <c r="X39" s="176">
        <f>'dXdata - Monthly'!CO46</f>
        <v>1278.4320101000001</v>
      </c>
      <c r="Y39" s="176">
        <f>'dXdata - Monthly'!CP46</f>
        <v>506.69750785000008</v>
      </c>
      <c r="Z39" s="176">
        <f>'dXdata - Monthly'!CQ46</f>
        <v>667.98442857000009</v>
      </c>
      <c r="AA39" s="176">
        <f>'dXdata - Monthly'!CR46</f>
        <v>619.14451622000001</v>
      </c>
      <c r="AB39" s="176">
        <f>'dXdata - Monthly'!CS46</f>
        <v>757.73033203000023</v>
      </c>
      <c r="AC39" s="176">
        <f>'dXdata - Monthly'!CT46</f>
        <v>827.6302475199999</v>
      </c>
      <c r="AD39" s="176">
        <f>'dXdata - Monthly'!CU46</f>
        <v>687.27981361000002</v>
      </c>
      <c r="AE39" s="176">
        <f>'dXdata - Monthly'!CV46</f>
        <v>1249.98324559</v>
      </c>
      <c r="AF39" s="265">
        <f>'dXdata - Monthly'!CW46</f>
        <v>840.20901892000006</v>
      </c>
      <c r="AG39" s="251"/>
    </row>
    <row r="40" spans="1:33" s="204" customFormat="1" ht="27.75" customHeight="1" x14ac:dyDescent="0.2">
      <c r="A40" s="4"/>
      <c r="B40" s="198"/>
      <c r="C40" s="199"/>
      <c r="D40" s="199"/>
      <c r="E40" s="271" t="s">
        <v>243</v>
      </c>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54"/>
    </row>
    <row r="41" spans="1:33" s="204" customFormat="1" ht="12.75" customHeight="1" x14ac:dyDescent="0.25">
      <c r="A41" s="4"/>
      <c r="B41" s="198"/>
      <c r="C41" s="199"/>
      <c r="D41" s="199"/>
      <c r="E41" s="54" t="s">
        <v>244</v>
      </c>
      <c r="F41" s="89"/>
      <c r="G41" s="89"/>
      <c r="H41" s="89"/>
      <c r="I41" s="264"/>
      <c r="J41" s="89"/>
      <c r="K41" s="89"/>
      <c r="L41" s="89"/>
      <c r="M41" s="89"/>
      <c r="N41" s="89"/>
      <c r="O41" s="89"/>
      <c r="P41" s="89"/>
      <c r="Q41" s="89"/>
      <c r="R41" s="89"/>
      <c r="S41" s="89"/>
      <c r="T41" s="89"/>
      <c r="U41" s="89"/>
      <c r="V41" s="89"/>
      <c r="W41" s="89"/>
      <c r="X41" s="89"/>
      <c r="Y41" s="89"/>
      <c r="Z41" s="89"/>
      <c r="AA41" s="89"/>
      <c r="AB41" s="89"/>
      <c r="AC41" s="89"/>
      <c r="AD41" s="89"/>
      <c r="AE41" s="89"/>
      <c r="AF41" s="89"/>
      <c r="AG41" s="54"/>
    </row>
    <row r="42" spans="1:33" s="204" customFormat="1" hidden="1" x14ac:dyDescent="0.25">
      <c r="A42" s="4"/>
      <c r="B42" s="198"/>
      <c r="C42" s="199"/>
      <c r="D42" s="199"/>
      <c r="E42" s="54" t="s">
        <v>221</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54"/>
    </row>
    <row r="43" spans="1:33" s="204" customFormat="1" x14ac:dyDescent="0.25">
      <c r="A43" s="4"/>
      <c r="B43" s="198"/>
      <c r="C43" s="199"/>
      <c r="D43" s="199"/>
      <c r="E43" s="54" t="s">
        <v>61</v>
      </c>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54"/>
    </row>
    <row r="44" spans="1:33" s="204" customFormat="1" x14ac:dyDescent="0.25">
      <c r="A44" s="4"/>
      <c r="B44" s="198"/>
      <c r="C44" s="199"/>
      <c r="D44" s="199"/>
      <c r="E44" s="200" t="s">
        <v>223</v>
      </c>
      <c r="F44" s="201"/>
      <c r="G44" s="201"/>
      <c r="H44" s="201"/>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54"/>
    </row>
    <row r="45" spans="1:33" s="204" customFormat="1" x14ac:dyDescent="0.25">
      <c r="A45" s="4"/>
      <c r="B45" s="198"/>
      <c r="C45" s="199"/>
      <c r="D45" s="199"/>
      <c r="E45" s="200" t="s">
        <v>225</v>
      </c>
      <c r="F45" s="201"/>
      <c r="G45" s="201"/>
      <c r="H45" s="201"/>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54"/>
    </row>
    <row r="46" spans="1:33" s="204" customFormat="1" ht="12" customHeight="1" x14ac:dyDescent="0.25">
      <c r="A46" s="4"/>
      <c r="B46" s="198"/>
      <c r="C46" s="199"/>
      <c r="D46" s="199"/>
      <c r="E46" s="270" t="s">
        <v>256</v>
      </c>
      <c r="F46" s="270"/>
      <c r="G46" s="270"/>
      <c r="H46" s="270"/>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54"/>
    </row>
    <row r="47" spans="1:33" s="204" customFormat="1" ht="12.6" customHeight="1" x14ac:dyDescent="0.25">
      <c r="A47" s="4"/>
      <c r="B47" s="198"/>
      <c r="C47" s="199"/>
      <c r="D47" s="199"/>
      <c r="E47" s="270" t="s">
        <v>257</v>
      </c>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54"/>
    </row>
    <row r="48" spans="1:33" s="204" customFormat="1" ht="10.5" customHeight="1" x14ac:dyDescent="0.25">
      <c r="A48" s="4"/>
      <c r="B48" s="198"/>
      <c r="C48" s="199"/>
      <c r="D48" s="199"/>
      <c r="E48" s="270" t="s">
        <v>258</v>
      </c>
      <c r="F48" s="270"/>
      <c r="G48" s="270"/>
      <c r="H48" s="270"/>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54"/>
    </row>
    <row r="49" spans="1:33" s="204" customFormat="1" x14ac:dyDescent="0.25">
      <c r="A49" s="4"/>
      <c r="B49" s="198"/>
      <c r="C49" s="199"/>
      <c r="D49" s="199"/>
      <c r="E49" s="270" t="s">
        <v>259</v>
      </c>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54"/>
    </row>
    <row r="50" spans="1:33" s="204" customFormat="1" ht="12.6" customHeight="1" x14ac:dyDescent="0.25">
      <c r="A50" s="4"/>
      <c r="B50" s="198"/>
      <c r="C50" s="199"/>
      <c r="D50" s="199"/>
      <c r="E50" s="270" t="s">
        <v>260</v>
      </c>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54"/>
    </row>
    <row r="51" spans="1:33" s="204" customFormat="1" x14ac:dyDescent="0.25">
      <c r="A51" s="4"/>
      <c r="B51" s="198"/>
      <c r="C51" s="199"/>
      <c r="D51" s="199"/>
      <c r="E51" s="54" t="s">
        <v>240</v>
      </c>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54"/>
    </row>
    <row r="58" spans="1:33" x14ac:dyDescent="0.2">
      <c r="E58" s="13"/>
    </row>
  </sheetData>
  <sheetProtection algorithmName="SHA-512" hashValue="oZDWneNNesDD6rvHs1NKosHkNqdpfD8xbStefX7l4+hDRS9dAISj7T8eD09xTjzBorkHMt2vo1zcq+9mMeNcTQ==" saltValue="+YohlRba17V78Lx9dh63ew==" spinCount="100000" sheet="1" objects="1" scenarios="1"/>
  <mergeCells count="6">
    <mergeCell ref="E50:AF50"/>
    <mergeCell ref="E48:H48"/>
    <mergeCell ref="E40:AF40"/>
    <mergeCell ref="E46:H46"/>
    <mergeCell ref="E47:AF47"/>
    <mergeCell ref="E49:AF49"/>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72" t="str">
        <f ca="1">TEXT(TODAY()-30,"MMMM yyyy")</f>
        <v>December 2024</v>
      </c>
      <c r="B1" s="272"/>
      <c r="C1" s="272"/>
      <c r="D1" s="272"/>
      <c r="E1" s="272"/>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45678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45678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45667</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v>7.4</v>
      </c>
      <c r="CT16" s="44">
        <v>7.2</v>
      </c>
      <c r="CU16" s="44">
        <v>7.4</v>
      </c>
      <c r="CV16" s="44">
        <v>7.3</v>
      </c>
      <c r="CW16" s="44">
        <v>7.2</v>
      </c>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45667</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v>6.8</v>
      </c>
      <c r="CT17" s="44">
        <v>6.8</v>
      </c>
      <c r="CU17" s="44">
        <v>6.5</v>
      </c>
      <c r="CV17" s="44">
        <v>6.1</v>
      </c>
      <c r="CW17" s="44">
        <v>6.2</v>
      </c>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79" t="s">
        <v>81</v>
      </c>
      <c r="E18" s="78">
        <v>45667</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v>1007</v>
      </c>
      <c r="CT18" s="44">
        <v>1004.1</v>
      </c>
      <c r="CU18" s="44">
        <v>1004.4</v>
      </c>
      <c r="CV18" s="44">
        <v>997.8</v>
      </c>
      <c r="CW18" s="44">
        <v>1010.1</v>
      </c>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45666</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53460</v>
      </c>
      <c r="CU19" s="45">
        <v>54450</v>
      </c>
      <c r="CV19" s="45" t="e">
        <v>#N/A</v>
      </c>
      <c r="CW19" s="45" t="e">
        <v>#N/A</v>
      </c>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45666</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7.7605321507760561</v>
      </c>
      <c r="CU20" s="44">
        <v>8.7043322020363245</v>
      </c>
      <c r="CV20" s="44" t="e">
        <v>#N/A</v>
      </c>
      <c r="CW20" s="44" t="e">
        <v>#N/A</v>
      </c>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45666</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16650</v>
      </c>
      <c r="CU21" s="45">
        <v>16660</v>
      </c>
      <c r="CV21" s="45" t="e">
        <v>#N/A</v>
      </c>
      <c r="CW21" s="45" t="e">
        <v>#N/A</v>
      </c>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45666</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5.3797468354430444</v>
      </c>
      <c r="CU22" s="44">
        <v>3.5425730267246713</v>
      </c>
      <c r="CV22" s="44" t="e">
        <v>#N/A</v>
      </c>
      <c r="CW22" s="44" t="e">
        <v>#N/A</v>
      </c>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45667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v>4.4463568559953925</v>
      </c>
      <c r="CT23" s="50">
        <v>2.4431339511373107</v>
      </c>
      <c r="CU23" s="50">
        <v>4.339137881815569</v>
      </c>
      <c r="CV23" s="50">
        <v>2.577752871952943</v>
      </c>
      <c r="CW23" s="50">
        <v>2.0185029436501134</v>
      </c>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45666</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4.4161262488773501</v>
      </c>
      <c r="CV24" s="44" t="e">
        <v>#N/A</v>
      </c>
      <c r="CW24" s="44" t="e">
        <v>#N/A</v>
      </c>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45667</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v>7.756232686980602</v>
      </c>
      <c r="CT25" s="44">
        <v>5.4347826086956541</v>
      </c>
      <c r="CU25" s="44">
        <v>3.7533512064343411</v>
      </c>
      <c r="CV25" s="44">
        <v>3.4759358288770192</v>
      </c>
      <c r="CW25" s="44">
        <v>4.0650406504065151</v>
      </c>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45667</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44">
        <v>7.5610473668726197</v>
      </c>
      <c r="CT26" s="44">
        <v>5.9484132734386241</v>
      </c>
      <c r="CU26" s="44">
        <v>4.0886347390993505</v>
      </c>
      <c r="CV26" s="44">
        <v>3.855507868383401</v>
      </c>
      <c r="CW26" s="44">
        <v>4.2097649186256803</v>
      </c>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45666</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45666</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45667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4">
        <v>1518.4619302860726</v>
      </c>
      <c r="CT29" s="44">
        <v>1526.2848254614219</v>
      </c>
      <c r="CU29" s="44">
        <v>1534.0017621293548</v>
      </c>
      <c r="CV29" s="44">
        <v>1539.8571914586614</v>
      </c>
      <c r="CW29" s="44">
        <v>1543.8893096205411</v>
      </c>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45666</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1.04443807546164</v>
      </c>
      <c r="CM30" s="44">
        <v>1.164529141106363</v>
      </c>
      <c r="CN30" s="44">
        <v>0.8367030134760256</v>
      </c>
      <c r="CO30" s="44">
        <v>1.2476943559268427</v>
      </c>
      <c r="CP30" s="44">
        <v>1.2656026682573929</v>
      </c>
      <c r="CQ30" s="44">
        <v>1.4541713848693405</v>
      </c>
      <c r="CR30" s="44">
        <v>1.5253109553461597</v>
      </c>
      <c r="CS30" s="44">
        <v>1.4693275795237826</v>
      </c>
      <c r="CT30" s="44">
        <v>1.7499118006079506</v>
      </c>
      <c r="CU30" s="44">
        <v>1.8948921951151831</v>
      </c>
      <c r="CV30" s="44" t="e">
        <v>#N/A</v>
      </c>
      <c r="CW30" s="44" t="e">
        <v>#N/A</v>
      </c>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45666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45666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45666</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8.5851419999999994</v>
      </c>
      <c r="CT33" s="44">
        <v>8.8033819999999992</v>
      </c>
      <c r="CU33" s="44">
        <v>8.8153009999999998</v>
      </c>
      <c r="CV33" s="44" t="e">
        <v>#N/A</v>
      </c>
      <c r="CW33" s="44" t="e">
        <v>#N/A</v>
      </c>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45666</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3.5373379193804086</v>
      </c>
      <c r="CQ34" s="50">
        <v>3.5725979836180897</v>
      </c>
      <c r="CR34" s="50">
        <v>3.653704907302489</v>
      </c>
      <c r="CS34" s="50">
        <v>3.6074312017064587</v>
      </c>
      <c r="CT34" s="50">
        <v>3.6850372420277995</v>
      </c>
      <c r="CU34" s="50">
        <v>3.6726933516276374</v>
      </c>
      <c r="CV34" s="50" t="e">
        <v>#N/A</v>
      </c>
      <c r="CW34" s="50" t="e">
        <v>#N/A</v>
      </c>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45673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45666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t="e">
        <v>#N/A</v>
      </c>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9" t="s">
        <v>81</v>
      </c>
      <c r="E38" s="78">
        <v>45666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2171</v>
      </c>
      <c r="CV38" s="51">
        <v>1794</v>
      </c>
      <c r="CW38" s="51">
        <v>1322</v>
      </c>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9" t="s">
        <v>81</v>
      </c>
      <c r="E39" s="78">
        <v>45666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620924</v>
      </c>
      <c r="CV39" s="51">
        <v>615665</v>
      </c>
      <c r="CW39" s="51">
        <v>605074</v>
      </c>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9" t="s">
        <v>81</v>
      </c>
      <c r="E40" s="78">
        <v>45666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0.54229934924078094</v>
      </c>
      <c r="CU40" s="51">
        <v>0.66513480392156865</v>
      </c>
      <c r="CV40" s="51">
        <v>0.77094972067039114</v>
      </c>
      <c r="CW40" s="51">
        <v>1.0669895076674738</v>
      </c>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45672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31.294397751051157</v>
      </c>
      <c r="CU41" s="44">
        <v>33.484907441234391</v>
      </c>
      <c r="CV41" s="44">
        <v>32.97827783924641</v>
      </c>
      <c r="CW41" s="44" t="e">
        <v>#N/A</v>
      </c>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45672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8.2144290000000009</v>
      </c>
      <c r="CU42" s="44">
        <v>8.6677</v>
      </c>
      <c r="CV42" s="44">
        <v>8.5471830000000004</v>
      </c>
      <c r="CW42" s="44" t="e">
        <v>#N/A</v>
      </c>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45666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t="e">
        <v>#N/A</v>
      </c>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45665</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443.75838563999997</v>
      </c>
      <c r="Y46" s="159">
        <v>350.65400500000004</v>
      </c>
      <c r="Z46" s="159">
        <v>268.59918534000008</v>
      </c>
      <c r="AA46" s="159">
        <v>331.84516802000002</v>
      </c>
      <c r="AB46" s="159">
        <v>380.14298493000001</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1121.16836865</v>
      </c>
      <c r="AO46" s="159">
        <v>296.52734249999997</v>
      </c>
      <c r="AP46" s="159">
        <v>208.99793284999998</v>
      </c>
      <c r="AQ46" s="159">
        <v>333.90810939999994</v>
      </c>
      <c r="AR46" s="159">
        <v>210.52395752999999</v>
      </c>
      <c r="AS46" s="159">
        <v>296.56930002999997</v>
      </c>
      <c r="AT46" s="159">
        <v>233.40870200999996</v>
      </c>
      <c r="AU46" s="159">
        <v>272.73472614000002</v>
      </c>
      <c r="AV46" s="159">
        <v>324.99921692999999</v>
      </c>
      <c r="AW46" s="159">
        <v>332.11780741999996</v>
      </c>
      <c r="AX46" s="159">
        <v>321.15942860000001</v>
      </c>
      <c r="AY46" s="159">
        <v>325.49055476999996</v>
      </c>
      <c r="AZ46" s="159">
        <v>284.78855288</v>
      </c>
      <c r="BA46" s="159">
        <v>272.85376640999999</v>
      </c>
      <c r="BB46" s="159">
        <v>294.85275068999999</v>
      </c>
      <c r="BC46" s="159">
        <v>668.37287288999983</v>
      </c>
      <c r="BD46" s="159">
        <v>424.04377005000003</v>
      </c>
      <c r="BE46" s="159">
        <v>408.08303653999991</v>
      </c>
      <c r="BF46" s="159">
        <v>455.79534968000007</v>
      </c>
      <c r="BG46" s="159">
        <v>1063.0467916699999</v>
      </c>
      <c r="BH46" s="159">
        <v>436.0931133900001</v>
      </c>
      <c r="BI46" s="159">
        <v>346.75995097000003</v>
      </c>
      <c r="BJ46" s="159">
        <v>358.53026627000003</v>
      </c>
      <c r="BK46" s="159">
        <v>383.79585114999998</v>
      </c>
      <c r="BL46" s="159">
        <v>397.38793312999996</v>
      </c>
      <c r="BM46" s="159">
        <v>383.33929650999994</v>
      </c>
      <c r="BN46" s="159">
        <v>369.71443025999997</v>
      </c>
      <c r="BO46" s="159">
        <v>373.84922874</v>
      </c>
      <c r="BP46" s="159">
        <v>600.47846034999998</v>
      </c>
      <c r="BQ46" s="159">
        <v>491.10843648000002</v>
      </c>
      <c r="BR46" s="159">
        <v>484.87938971000005</v>
      </c>
      <c r="BS46" s="159">
        <v>640.97470229999999</v>
      </c>
      <c r="BT46" s="159">
        <v>427.92492058999994</v>
      </c>
      <c r="BU46" s="159">
        <v>627.62843900999997</v>
      </c>
      <c r="BV46" s="159">
        <v>540.10222736999992</v>
      </c>
      <c r="BW46" s="159">
        <v>415.71134075999993</v>
      </c>
      <c r="BX46" s="159">
        <v>379.30768658000011</v>
      </c>
      <c r="BY46" s="159">
        <v>345.97751831000005</v>
      </c>
      <c r="BZ46" s="159">
        <v>324.31584199000002</v>
      </c>
      <c r="CA46" s="159">
        <v>398.90926345000003</v>
      </c>
      <c r="CB46" s="159">
        <v>482.64501061000004</v>
      </c>
      <c r="CC46" s="159">
        <v>523.09785177000003</v>
      </c>
      <c r="CD46" s="159">
        <v>590.02164029000005</v>
      </c>
      <c r="CE46" s="159">
        <v>478.66814898999985</v>
      </c>
      <c r="CF46" s="159">
        <v>455.49219511000001</v>
      </c>
      <c r="CG46" s="159">
        <v>773.38890283000012</v>
      </c>
      <c r="CH46" s="159">
        <v>523.64674520000005</v>
      </c>
      <c r="CI46" s="159">
        <v>458.27738569999997</v>
      </c>
      <c r="CJ46" s="159">
        <v>518.81016300999988</v>
      </c>
      <c r="CK46" s="159">
        <v>442.23570856999999</v>
      </c>
      <c r="CL46" s="159">
        <v>457.73685453999997</v>
      </c>
      <c r="CM46" s="159">
        <v>659.97435876999998</v>
      </c>
      <c r="CN46" s="159">
        <v>810.70340988999988</v>
      </c>
      <c r="CO46" s="159">
        <v>1278.4320101000001</v>
      </c>
      <c r="CP46" s="159">
        <v>506.69750785000008</v>
      </c>
      <c r="CQ46" s="159">
        <v>667.98442857000009</v>
      </c>
      <c r="CR46" s="159">
        <v>619.14451622000001</v>
      </c>
      <c r="CS46" s="159">
        <v>757.73033203000023</v>
      </c>
      <c r="CT46" s="159">
        <v>827.6302475199999</v>
      </c>
      <c r="CU46" s="159">
        <v>687.27981361000002</v>
      </c>
      <c r="CV46" s="159">
        <v>1249.98324559</v>
      </c>
      <c r="CW46" s="159">
        <v>840.20901892000006</v>
      </c>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44197</v>
      </c>
      <c r="G12" s="86">
        <v>44562</v>
      </c>
      <c r="H12" s="86">
        <v>44927</v>
      </c>
      <c r="I12" s="86">
        <v>45292</v>
      </c>
      <c r="J12" s="86"/>
    </row>
    <row r="13" spans="1:34" x14ac:dyDescent="0.2">
      <c r="E13" s="78"/>
    </row>
    <row r="14" spans="1:34" x14ac:dyDescent="0.2">
      <c r="A14" s="41" t="s">
        <v>169</v>
      </c>
      <c r="C14" s="41" t="s">
        <v>15</v>
      </c>
      <c r="D14" s="79" t="s">
        <v>170</v>
      </c>
      <c r="E14" s="78">
        <v>45678</v>
      </c>
      <c r="F14" s="50">
        <v>3.1789910158949608</v>
      </c>
      <c r="G14" s="50">
        <v>7.233757535164087</v>
      </c>
      <c r="H14" s="50">
        <v>3.8101186758276118</v>
      </c>
      <c r="I14" s="50">
        <v>3.3694344163658352</v>
      </c>
      <c r="J14" s="44"/>
    </row>
    <row r="15" spans="1:34" x14ac:dyDescent="0.2">
      <c r="A15" s="41" t="s">
        <v>171</v>
      </c>
      <c r="C15" s="41" t="s">
        <v>15</v>
      </c>
      <c r="D15" s="79" t="s">
        <v>170</v>
      </c>
      <c r="E15" s="78">
        <v>45678</v>
      </c>
      <c r="F15" s="44">
        <v>3.3576642335766405</v>
      </c>
      <c r="G15" s="44">
        <v>6.7796610169491567</v>
      </c>
      <c r="H15" s="44">
        <v>3.9021164021163957</v>
      </c>
      <c r="I15" s="44">
        <v>2.3551877784850461</v>
      </c>
      <c r="J15" s="44"/>
    </row>
    <row r="16" spans="1:34" x14ac:dyDescent="0.2">
      <c r="A16" s="41" t="s">
        <v>219</v>
      </c>
      <c r="C16" s="41" t="s">
        <v>7</v>
      </c>
      <c r="D16" s="79" t="s">
        <v>170</v>
      </c>
      <c r="E16" s="78">
        <v>45667</v>
      </c>
      <c r="F16" s="44">
        <v>9</v>
      </c>
      <c r="G16" s="44">
        <v>6</v>
      </c>
      <c r="H16" s="44">
        <v>6</v>
      </c>
      <c r="I16" s="44">
        <v>7.4</v>
      </c>
      <c r="J16" s="44"/>
    </row>
    <row r="17" spans="1:10" x14ac:dyDescent="0.2">
      <c r="A17" s="41" t="s">
        <v>172</v>
      </c>
      <c r="C17" s="41" t="s">
        <v>44</v>
      </c>
      <c r="D17" s="79" t="s">
        <v>170</v>
      </c>
      <c r="E17" s="78">
        <v>45667</v>
      </c>
      <c r="F17" s="44">
        <v>7.5</v>
      </c>
      <c r="G17" s="44">
        <v>5.3</v>
      </c>
      <c r="H17" s="44">
        <v>5.4</v>
      </c>
      <c r="I17" s="44">
        <v>6.4</v>
      </c>
      <c r="J17" s="44"/>
    </row>
    <row r="18" spans="1:10" x14ac:dyDescent="0.2">
      <c r="A18" s="41" t="s">
        <v>173</v>
      </c>
      <c r="D18" s="79" t="s">
        <v>170</v>
      </c>
      <c r="E18" s="78">
        <v>45667</v>
      </c>
      <c r="F18" s="45">
        <v>870.1</v>
      </c>
      <c r="G18" s="45">
        <v>933.9</v>
      </c>
      <c r="H18" s="45">
        <v>957.7</v>
      </c>
      <c r="I18" s="45">
        <v>995.6</v>
      </c>
      <c r="J18" s="45"/>
    </row>
    <row r="19" spans="1:10" x14ac:dyDescent="0.2">
      <c r="A19" s="41" t="s">
        <v>174</v>
      </c>
      <c r="C19" s="41" t="s">
        <v>13</v>
      </c>
      <c r="D19" s="79" t="s">
        <v>170</v>
      </c>
      <c r="E19" s="78">
        <v>45513</v>
      </c>
      <c r="F19" s="45">
        <v>163452.5</v>
      </c>
      <c r="G19" s="45">
        <v>53475</v>
      </c>
      <c r="H19" s="45">
        <v>46044.166666666664</v>
      </c>
      <c r="I19" s="45" t="e">
        <v>#N/A</v>
      </c>
      <c r="J19" s="45"/>
    </row>
    <row r="20" spans="1:10" x14ac:dyDescent="0.2">
      <c r="A20" s="41" t="s">
        <v>175</v>
      </c>
      <c r="C20" s="41" t="s">
        <v>15</v>
      </c>
      <c r="D20" s="79" t="s">
        <v>170</v>
      </c>
      <c r="E20" s="78">
        <v>45513</v>
      </c>
      <c r="F20" s="50">
        <v>101.73717177327286</v>
      </c>
      <c r="G20" s="50">
        <v>-67.28407335464432</v>
      </c>
      <c r="H20" s="50">
        <v>-13.895901511609788</v>
      </c>
      <c r="I20" s="50" t="e">
        <v>#N/A</v>
      </c>
      <c r="J20" s="50"/>
    </row>
    <row r="21" spans="1:10" x14ac:dyDescent="0.2">
      <c r="A21" s="41" t="s">
        <v>176</v>
      </c>
      <c r="C21" s="41" t="s">
        <v>13</v>
      </c>
      <c r="D21" s="79" t="s">
        <v>170</v>
      </c>
      <c r="E21" s="78">
        <v>45513</v>
      </c>
      <c r="F21" s="45">
        <v>56897.5</v>
      </c>
      <c r="G21" s="45">
        <v>16678.333333333332</v>
      </c>
      <c r="H21" s="45">
        <v>14630</v>
      </c>
      <c r="I21" s="45" t="e">
        <v>#N/A</v>
      </c>
      <c r="J21" s="45"/>
    </row>
    <row r="22" spans="1:10" x14ac:dyDescent="0.2">
      <c r="A22" s="41" t="s">
        <v>177</v>
      </c>
      <c r="C22" s="41" t="s">
        <v>15</v>
      </c>
      <c r="D22" s="79" t="s">
        <v>170</v>
      </c>
      <c r="E22" s="78">
        <v>45513</v>
      </c>
      <c r="F22" s="50">
        <v>108.14889336016095</v>
      </c>
      <c r="G22" s="50">
        <v>-70.687054205662236</v>
      </c>
      <c r="H22" s="50">
        <v>-12.28140301788747</v>
      </c>
      <c r="I22" s="50" t="e">
        <v>#N/A</v>
      </c>
      <c r="J22" s="50"/>
    </row>
    <row r="23" spans="1:10" x14ac:dyDescent="0.2">
      <c r="A23" s="41" t="s">
        <v>178</v>
      </c>
      <c r="C23" s="41" t="s">
        <v>15</v>
      </c>
      <c r="D23" s="79" t="s">
        <v>170</v>
      </c>
      <c r="E23" s="78">
        <v>45667</v>
      </c>
      <c r="F23" s="50">
        <v>-1.0610013666293994</v>
      </c>
      <c r="G23" s="50">
        <v>1.2506906424230468</v>
      </c>
      <c r="H23" s="50">
        <v>3.948804444885412</v>
      </c>
      <c r="I23" s="50">
        <v>3.8846998186503612</v>
      </c>
      <c r="J23" s="50"/>
    </row>
    <row r="24" spans="1:10" x14ac:dyDescent="0.2">
      <c r="A24" s="41" t="s">
        <v>179</v>
      </c>
      <c r="C24" s="41" t="s">
        <v>15</v>
      </c>
      <c r="D24" s="79" t="s">
        <v>170</v>
      </c>
      <c r="E24" s="78">
        <v>45450</v>
      </c>
      <c r="F24" s="44">
        <v>1.3594935317171153</v>
      </c>
      <c r="G24" s="44">
        <v>2.0015933406692721</v>
      </c>
      <c r="H24" s="44">
        <v>2.3026892609362637</v>
      </c>
      <c r="I24" s="44" t="e">
        <v>#N/A</v>
      </c>
      <c r="J24" s="44"/>
    </row>
    <row r="25" spans="1:10" x14ac:dyDescent="0.2">
      <c r="A25" s="41" t="s">
        <v>180</v>
      </c>
      <c r="C25" s="41" t="s">
        <v>15</v>
      </c>
      <c r="D25" s="79" t="s">
        <v>170</v>
      </c>
      <c r="E25" s="78">
        <v>45667</v>
      </c>
      <c r="F25" s="44">
        <v>-0.23992322456815041</v>
      </c>
      <c r="G25" s="44">
        <v>3.5113035113035096</v>
      </c>
      <c r="H25" s="44">
        <v>1.7890334572490785</v>
      </c>
      <c r="I25" s="44">
        <v>4.9075553526592097</v>
      </c>
      <c r="J25" s="44"/>
    </row>
    <row r="26" spans="1:10" x14ac:dyDescent="0.2">
      <c r="A26" s="41" t="s">
        <v>181</v>
      </c>
      <c r="C26" s="41" t="s">
        <v>15</v>
      </c>
      <c r="D26" s="79" t="s">
        <v>170</v>
      </c>
      <c r="E26" s="78">
        <v>45667</v>
      </c>
      <c r="F26" s="50">
        <v>-0.7545472074040882</v>
      </c>
      <c r="G26" s="50">
        <v>4.2424360169930564</v>
      </c>
      <c r="H26" s="50">
        <v>1.8419924580814762</v>
      </c>
      <c r="I26" s="50">
        <v>4.9172827757850701</v>
      </c>
      <c r="J26" s="50"/>
    </row>
    <row r="27" spans="1:10" x14ac:dyDescent="0.2">
      <c r="A27" s="41" t="s">
        <v>182</v>
      </c>
      <c r="C27" s="41" t="s">
        <v>123</v>
      </c>
      <c r="D27" s="79" t="s">
        <v>170</v>
      </c>
      <c r="E27" s="78">
        <v>45667</v>
      </c>
      <c r="F27" s="44">
        <v>67.987499999999997</v>
      </c>
      <c r="G27" s="44">
        <v>94.786666666666676</v>
      </c>
      <c r="H27" s="44">
        <v>77.635833333333309</v>
      </c>
      <c r="I27" s="44">
        <v>76.55</v>
      </c>
      <c r="J27" s="44"/>
    </row>
    <row r="28" spans="1:10" x14ac:dyDescent="0.2">
      <c r="A28" s="41" t="s">
        <v>228</v>
      </c>
      <c r="C28" s="41" t="s">
        <v>227</v>
      </c>
      <c r="D28" s="79" t="s">
        <v>170</v>
      </c>
      <c r="E28" s="78">
        <v>45666</v>
      </c>
      <c r="F28" s="44">
        <v>3.3620073760000002</v>
      </c>
      <c r="G28" s="44">
        <v>5.0895984319999998</v>
      </c>
      <c r="H28" s="44">
        <v>2.7254886250000001</v>
      </c>
      <c r="I28" s="44">
        <v>1.4564173490000001</v>
      </c>
      <c r="J28" s="44"/>
    </row>
    <row r="29" spans="1:10" x14ac:dyDescent="0.2">
      <c r="A29" s="41" t="s">
        <v>183</v>
      </c>
      <c r="D29" s="79" t="s">
        <v>170</v>
      </c>
      <c r="E29" s="78">
        <v>45667</v>
      </c>
      <c r="F29" s="45">
        <v>1321.6</v>
      </c>
      <c r="G29" s="45">
        <v>1347.8</v>
      </c>
      <c r="H29" s="45">
        <v>1422.8</v>
      </c>
      <c r="I29" s="45">
        <v>1491.9</v>
      </c>
      <c r="J29" s="45"/>
    </row>
    <row r="30" spans="1:10" x14ac:dyDescent="0.2">
      <c r="A30" s="41" t="s">
        <v>200</v>
      </c>
      <c r="C30" s="41" t="s">
        <v>15</v>
      </c>
      <c r="D30" s="79" t="s">
        <v>170</v>
      </c>
      <c r="E30" s="78">
        <v>45632</v>
      </c>
      <c r="F30" s="44">
        <v>5.9645257908515825</v>
      </c>
      <c r="G30" s="44">
        <v>4.1399435729772449</v>
      </c>
      <c r="H30" s="44">
        <v>1.6418324056568734</v>
      </c>
      <c r="I30" s="44" t="e">
        <v>#N/A</v>
      </c>
      <c r="J30" s="44"/>
    </row>
    <row r="31" spans="1:10" x14ac:dyDescent="0.2">
      <c r="A31" s="41" t="s">
        <v>201</v>
      </c>
      <c r="C31" s="41" t="s">
        <v>44</v>
      </c>
      <c r="D31" s="79" t="s">
        <v>170</v>
      </c>
      <c r="E31" s="78">
        <v>45666</v>
      </c>
      <c r="F31" s="44">
        <v>2.4499999999999997</v>
      </c>
      <c r="G31" s="44">
        <v>4.2</v>
      </c>
      <c r="H31" s="44">
        <v>6.950000000000002</v>
      </c>
      <c r="I31" s="44">
        <v>6.679166666666668</v>
      </c>
      <c r="J31" s="44"/>
    </row>
    <row r="32" spans="1:10" x14ac:dyDescent="0.2">
      <c r="A32" s="41" t="s">
        <v>128</v>
      </c>
      <c r="C32" s="41" t="s">
        <v>44</v>
      </c>
      <c r="D32" s="79" t="s">
        <v>170</v>
      </c>
      <c r="E32" s="78">
        <v>45666</v>
      </c>
      <c r="F32" s="51">
        <v>0.5</v>
      </c>
      <c r="G32" s="51">
        <v>2.25</v>
      </c>
      <c r="H32" s="51">
        <v>5</v>
      </c>
      <c r="I32" s="51">
        <v>4.729166666666667</v>
      </c>
      <c r="J32" s="51"/>
    </row>
    <row r="33" spans="1:10" x14ac:dyDescent="0.2">
      <c r="A33" s="41" t="s">
        <v>202</v>
      </c>
      <c r="C33" s="41" t="s">
        <v>130</v>
      </c>
      <c r="D33" s="79" t="s">
        <v>170</v>
      </c>
      <c r="E33" s="78">
        <v>45440</v>
      </c>
      <c r="F33" s="44">
        <v>91.533649999999994</v>
      </c>
      <c r="G33" s="44">
        <v>97.807407999999995</v>
      </c>
      <c r="H33" s="44">
        <v>101.979097</v>
      </c>
      <c r="I33" s="44" t="e">
        <v>#N/A</v>
      </c>
      <c r="J33" s="44"/>
    </row>
    <row r="34" spans="1:10" x14ac:dyDescent="0.2">
      <c r="A34" s="41" t="s">
        <v>203</v>
      </c>
      <c r="D34" s="79" t="s">
        <v>170</v>
      </c>
      <c r="E34" s="78">
        <v>45440</v>
      </c>
      <c r="F34" s="159">
        <v>36.891662829486954</v>
      </c>
      <c r="G34" s="159">
        <v>41.034432390100214</v>
      </c>
      <c r="H34" s="159">
        <v>41.477947072566117</v>
      </c>
      <c r="I34" s="159" t="e">
        <v>#N/A</v>
      </c>
      <c r="J34" s="159"/>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45673</v>
      </c>
      <c r="F36" s="45">
        <v>15017</v>
      </c>
      <c r="G36" s="45">
        <v>17306</v>
      </c>
      <c r="H36" s="45">
        <v>19579</v>
      </c>
      <c r="I36" s="45">
        <v>24369</v>
      </c>
      <c r="J36" s="45"/>
    </row>
    <row r="37" spans="1:10" x14ac:dyDescent="0.2">
      <c r="A37" s="41" t="s">
        <v>206</v>
      </c>
      <c r="C37" s="41" t="s">
        <v>136</v>
      </c>
      <c r="D37" s="79" t="s">
        <v>170</v>
      </c>
      <c r="E37" s="78">
        <v>45328</v>
      </c>
      <c r="F37" s="45">
        <v>2731</v>
      </c>
      <c r="G37" s="45">
        <v>2374</v>
      </c>
      <c r="H37" s="45">
        <v>2572</v>
      </c>
      <c r="I37" s="45" t="e">
        <v>#N/A</v>
      </c>
      <c r="J37" s="45"/>
    </row>
    <row r="38" spans="1:10" x14ac:dyDescent="0.2">
      <c r="A38" s="41" t="s">
        <v>232</v>
      </c>
      <c r="C38" s="41" t="s">
        <v>51</v>
      </c>
      <c r="D38" s="79" t="s">
        <v>170</v>
      </c>
      <c r="E38" s="78">
        <v>45666</v>
      </c>
      <c r="F38" s="45">
        <v>27684</v>
      </c>
      <c r="G38" s="45">
        <v>29659</v>
      </c>
      <c r="H38" s="45">
        <v>27407</v>
      </c>
      <c r="I38" s="45">
        <v>26985</v>
      </c>
      <c r="J38" s="45"/>
    </row>
    <row r="39" spans="1:10" x14ac:dyDescent="0.2">
      <c r="A39" s="41" t="s">
        <v>233</v>
      </c>
      <c r="C39" s="180">
        <v>0</v>
      </c>
      <c r="D39" s="79" t="s">
        <v>170</v>
      </c>
      <c r="E39" s="78">
        <v>45666</v>
      </c>
      <c r="F39" s="44">
        <v>489.97449999999998</v>
      </c>
      <c r="G39" s="44">
        <v>511.47158333333334</v>
      </c>
      <c r="H39" s="44">
        <v>536.57541666666668</v>
      </c>
      <c r="I39" s="44">
        <v>606.06258333333335</v>
      </c>
      <c r="J39" s="44"/>
    </row>
    <row r="40" spans="1:10" x14ac:dyDescent="0.2">
      <c r="A40" s="41" t="s">
        <v>234</v>
      </c>
      <c r="C40" s="41" t="s">
        <v>207</v>
      </c>
      <c r="D40" s="79" t="s">
        <v>170</v>
      </c>
      <c r="E40" s="78">
        <v>45666</v>
      </c>
      <c r="F40" s="50">
        <v>73.496694719515759</v>
      </c>
      <c r="G40" s="50">
        <v>76.273627362736278</v>
      </c>
      <c r="H40" s="50">
        <v>80.608823529411765</v>
      </c>
      <c r="I40" s="50">
        <v>72.336147969441086</v>
      </c>
      <c r="J40" s="50"/>
    </row>
    <row r="41" spans="1:10" x14ac:dyDescent="0.2">
      <c r="A41" s="41" t="s">
        <v>208</v>
      </c>
      <c r="C41" s="41" t="s">
        <v>130</v>
      </c>
      <c r="D41" s="79" t="s">
        <v>170</v>
      </c>
      <c r="E41" s="78">
        <v>45433</v>
      </c>
      <c r="F41" s="44">
        <v>88.929502555535578</v>
      </c>
      <c r="G41" s="44">
        <v>107.20479247926475</v>
      </c>
      <c r="H41" s="44">
        <v>400.61625460451711</v>
      </c>
      <c r="I41" s="44" t="e">
        <v>#N/A</v>
      </c>
      <c r="J41" s="44"/>
    </row>
    <row r="42" spans="1:10" x14ac:dyDescent="0.2">
      <c r="A42" s="41" t="s">
        <v>209</v>
      </c>
      <c r="C42" s="41" t="s">
        <v>130</v>
      </c>
      <c r="D42" s="79" t="s">
        <v>170</v>
      </c>
      <c r="E42" s="78">
        <v>45433</v>
      </c>
      <c r="F42" s="44">
        <v>86.790747999999994</v>
      </c>
      <c r="G42" s="44">
        <v>108.54391600000002</v>
      </c>
      <c r="H42" s="44">
        <v>104.25468999999998</v>
      </c>
      <c r="I42" s="44" t="e">
        <v>#N/A</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45328</v>
      </c>
      <c r="F45" s="45">
        <v>88</v>
      </c>
      <c r="G45" s="45">
        <v>133</v>
      </c>
      <c r="H45" s="45">
        <v>142</v>
      </c>
      <c r="I45" s="45" t="e">
        <v>#N/A</v>
      </c>
      <c r="J45" s="45"/>
    </row>
    <row r="46" spans="1:10" x14ac:dyDescent="0.2">
      <c r="A46" s="41" t="s">
        <v>213</v>
      </c>
      <c r="C46" s="41" t="s">
        <v>146</v>
      </c>
      <c r="D46" s="79" t="s">
        <v>170</v>
      </c>
      <c r="E46" s="78">
        <v>45665</v>
      </c>
      <c r="F46" s="159">
        <v>5620.1009829399991</v>
      </c>
      <c r="G46" s="159">
        <v>5697.6567804599999</v>
      </c>
      <c r="H46" s="159">
        <v>5969.5088575199998</v>
      </c>
      <c r="I46" s="159">
        <v>9363.5057436100014</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-0.45796532548250113</v>
      </c>
      <c r="U4" s="82">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2">
        <f>VLOOKUP($A4,dXdata!DATA,MATCH(Z$3,dXdata!IDS,0) + 1,FALSE)</f>
        <v>-2.9855725127178712</v>
      </c>
      <c r="AA4" s="82">
        <f>VLOOKUP($A16,dXdata!DATA,MATCH(Z$3,dXdata!IDS,0) + 1,FALSE)</f>
        <v>2.8195650305166353</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v>
      </c>
      <c r="U5" s="82">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2">
        <f>VLOOKUP($A5,dXdata!DATA,MATCH(Z$3,dXdata!IDS,0) + 1,FALSE)</f>
        <v>-1.5438537928732399</v>
      </c>
      <c r="AA5" s="82">
        <f>VLOOKUP($A17,dXdata!DATA,MATCH(Z$3,dXdata!IDS,0) + 1,FALSE)</f>
        <v>1.6189184607560803</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-1.0645161290322558</v>
      </c>
      <c r="U6" s="82">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2">
        <f>VLOOKUP($A6,dXdata!DATA,MATCH(Z$3,dXdata!IDS,0) + 1,FALSE)</f>
        <v>-1.2517615850120123</v>
      </c>
      <c r="AA6" s="82">
        <f>VLOOKUP($A18,dXdata!DATA,MATCH(Z$3,dXdata!IDS,0) + 1,FALSE)</f>
        <v>-5.876427132304185E-2</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-1.616031027795739</v>
      </c>
      <c r="U7" s="82">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2">
        <f>VLOOKUP($A7,dXdata!DATA,MATCH(Z$3,dXdata!IDS,0) + 1,FALSE)</f>
        <v>-0.18310445276737974</v>
      </c>
      <c r="AA7" s="82">
        <f>VLOOKUP($A19,dXdata!DATA,MATCH(Z$3,dXdata!IDS,0) + 1,FALSE)</f>
        <v>-1.0839656466271941</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-0.52579691094314374</v>
      </c>
      <c r="U8" s="82">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2">
        <f>VLOOKUP($A8,dXdata!DATA,MATCH(Z$3,dXdata!IDS,0) + 1,FALSE)</f>
        <v>-1.2717147369295967</v>
      </c>
      <c r="AA8" s="82">
        <f>VLOOKUP($A20,dXdata!DATA,MATCH(Z$3,dXdata!IDS,0) + 1,FALSE)</f>
        <v>0.5388112476848006</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-0.16556291390729116</v>
      </c>
      <c r="U9" s="82">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-1.7365771812080544</v>
      </c>
      <c r="AA9" s="82">
        <f>VLOOKUP($A21,dXdata!DATA,MATCH(Z$3,dXdata!IDS,0) + 1,FALSE)</f>
        <v>1.9124050200631793</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0.99042588312974189</v>
      </c>
      <c r="U10" s="82">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-1.0177474976869494</v>
      </c>
      <c r="AA10" s="82">
        <f>VLOOKUP($A22,dXdata!DATA,MATCH(Z$3,dXdata!IDS,0) + 1,FALSE)</f>
        <v>1.9289598912304529</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3.0202456023896485</v>
      </c>
      <c r="U11" s="82">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5.9121621621627263E-2</v>
      </c>
      <c r="AA11" s="82">
        <f>VLOOKUP($A23,dXdata!DATA,MATCH(Z$3,dXdata!IDS,0) + 1,FALSE)</f>
        <v>0.47269350890519757</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3.1550979740949892</v>
      </c>
      <c r="U12" s="82">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2">
        <f>VLOOKUP($A12,dXdata!DATA,MATCH(Z$3,dXdata!IDS,0) + 1,FALSE)</f>
        <v>1.7279536942458318</v>
      </c>
      <c r="AA12" s="82">
        <f>VLOOKUP($A24,dXdata!DATA,MATCH(Z$3,dXdata!IDS,0) + 1,FALSE)</f>
        <v>-0.47694753577105509</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3.6877076411960141</v>
      </c>
      <c r="U13" s="82">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3.4111465242484096</v>
      </c>
      <c r="AA13" s="82">
        <f>VLOOKUP($A25,dXdata!DATA,MATCH(Z$3,dXdata!IDS,0) + 1,FALSE)</f>
        <v>-1.357767596834647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2.340916584240027</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3.5565579458709307</v>
      </c>
      <c r="AA14" s="82">
        <f>VLOOKUP($A26,dXdata!DATA,MATCH(Z$3,dXdata!IDS,0) + 1,FALSE)</f>
        <v>-1.6753224995813554E-2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3.3486539724228548</v>
      </c>
      <c r="U15" s="82">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2">
        <f>VLOOKUP($A15,dXdata!DATA,MATCH(Z$3,dXdata!IDS,0) + 1,FALSE)</f>
        <v>3.7884017949603166</v>
      </c>
      <c r="AA15" s="82">
        <f>VLOOKUP($A27,dXdata!DATA,MATCH(Z$3,dXdata!IDS,0) + 1,FALSE)</f>
        <v>-2.494387627837158E-2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1"/>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45678</v>
      </c>
      <c r="C15" s="40">
        <v>45678</v>
      </c>
      <c r="D15" s="40">
        <v>45667</v>
      </c>
      <c r="E15" s="40">
        <v>45667</v>
      </c>
      <c r="F15" s="40">
        <v>45667</v>
      </c>
      <c r="G15" s="40">
        <v>45666</v>
      </c>
      <c r="H15" s="40">
        <v>45666</v>
      </c>
      <c r="I15" s="40">
        <v>45666</v>
      </c>
      <c r="J15" s="40">
        <v>45666</v>
      </c>
      <c r="K15" s="40">
        <v>45667</v>
      </c>
      <c r="L15" s="40">
        <v>45666</v>
      </c>
      <c r="M15" s="40">
        <v>45667</v>
      </c>
      <c r="N15" s="40">
        <v>45667</v>
      </c>
      <c r="O15" s="40">
        <v>45666</v>
      </c>
      <c r="P15" s="40">
        <v>45666</v>
      </c>
      <c r="Q15" s="40">
        <v>45667</v>
      </c>
      <c r="R15" s="40">
        <v>45666</v>
      </c>
      <c r="S15" s="40">
        <v>45666</v>
      </c>
      <c r="T15" s="40">
        <v>45666</v>
      </c>
      <c r="U15" s="40">
        <v>45666</v>
      </c>
      <c r="V15" s="40">
        <v>45666</v>
      </c>
      <c r="W15" s="40">
        <v>43188</v>
      </c>
      <c r="X15" s="40">
        <v>45673</v>
      </c>
      <c r="Y15" s="40">
        <v>45666</v>
      </c>
      <c r="Z15" s="40">
        <v>45666</v>
      </c>
      <c r="AA15" s="40">
        <v>45666</v>
      </c>
      <c r="AB15" s="40">
        <v>45666</v>
      </c>
      <c r="AC15" s="40">
        <v>45672</v>
      </c>
      <c r="AD15" s="40">
        <v>45672</v>
      </c>
      <c r="AE15" s="40">
        <v>43714</v>
      </c>
      <c r="AF15" s="40">
        <v>43714</v>
      </c>
      <c r="AG15" s="40">
        <v>45666</v>
      </c>
      <c r="AH15" s="40">
        <v>45665</v>
      </c>
    </row>
    <row r="16" spans="1:34" x14ac:dyDescent="0.2">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443.75838563999997</v>
      </c>
    </row>
    <row r="35" spans="1:34" x14ac:dyDescent="0.2">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268.59918534000008</v>
      </c>
    </row>
    <row r="37" spans="1:34" x14ac:dyDescent="0.2">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380.14298493000001</v>
      </c>
    </row>
    <row r="39" spans="1:34" x14ac:dyDescent="0.2">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1121.16836865</v>
      </c>
    </row>
    <row r="51" spans="1:34" x14ac:dyDescent="0.2">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2.1480760617525352</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2.6322987523533348</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333.90810939999994</v>
      </c>
    </row>
    <row r="54" spans="1:34" x14ac:dyDescent="0.2">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-5.6451364014250665</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-16.231636376532521</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-12.647925140953342</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233.40870200999996</v>
      </c>
    </row>
    <row r="57" spans="1:34" x14ac:dyDescent="0.2">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-7.6506485892652742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-5.2910393496167547</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-4.3488998899103182</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332.11780741999996</v>
      </c>
    </row>
    <row r="60" spans="1:34" x14ac:dyDescent="0.2">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-3.4996654549336315</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321.15942860000001</v>
      </c>
    </row>
    <row r="61" spans="1:34" x14ac:dyDescent="0.2">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-2.9676010137453801</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325.49055476999996</v>
      </c>
    </row>
    <row r="62" spans="1:34" x14ac:dyDescent="0.2">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-2.2981053409833585</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-2.5213613028510662</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272.85376640999999</v>
      </c>
    </row>
    <row r="64" spans="1:34" x14ac:dyDescent="0.2">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-1.9854263173869513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-1.9883387462380164</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668.37287288999983</v>
      </c>
    </row>
    <row r="66" spans="1:34" x14ac:dyDescent="0.2">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7.0717194085656798</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424.04377005000003</v>
      </c>
    </row>
    <row r="67" spans="1:34" x14ac:dyDescent="0.2">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18.67288285602968</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13.168545055339465</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7.7968962832984712</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1063.0467916699999</v>
      </c>
    </row>
    <row r="70" spans="1:34" x14ac:dyDescent="0.2">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5.77723963630139</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5.5778977632979787</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5.0531967430081703</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358.53026627000003</v>
      </c>
    </row>
    <row r="73" spans="1:34" x14ac:dyDescent="0.2">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5.2865771499115199</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383.79585114999998</v>
      </c>
    </row>
    <row r="74" spans="1:34" x14ac:dyDescent="0.2">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5.1446104997603603</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5.2748303249378292</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4.2314364680653194</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369.71443025999997</v>
      </c>
    </row>
    <row r="77" spans="1:34" x14ac:dyDescent="0.2">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4.7800050237180258</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4.4797776841172698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5.4660043368972788</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491.10843648000002</v>
      </c>
    </row>
    <row r="80" spans="1:34" x14ac:dyDescent="0.2">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6.0455820263265903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484.87938971000005</v>
      </c>
    </row>
    <row r="81" spans="1:34" x14ac:dyDescent="0.2">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5.357088093230078</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4.7595657519165835</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427.92492058999994</v>
      </c>
    </row>
    <row r="83" spans="1:34" x14ac:dyDescent="0.2">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4.1953287662825023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3.9121687052828591</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540.10222736999992</v>
      </c>
    </row>
    <row r="85" spans="1:34" x14ac:dyDescent="0.2">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2.8817656479100728</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2.271109493214496</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379.30768658000011</v>
      </c>
    </row>
    <row r="87" spans="1:34" x14ac:dyDescent="0.2">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1.5224065487360772</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345.97751831000005</v>
      </c>
    </row>
    <row r="88" spans="1:34" x14ac:dyDescent="0.2">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2.8523119763731897</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2.3320692070053717</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1.8864355906418329</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482.64501061000004</v>
      </c>
    </row>
    <row r="91" spans="1:34" x14ac:dyDescent="0.2">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1.9032534540093904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1.7241788050787576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590.02164029000005</v>
      </c>
    </row>
    <row r="93" spans="1:34" x14ac:dyDescent="0.2">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1.3370319228481087</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478.66814898999985</v>
      </c>
    </row>
    <row r="94" spans="1:34" x14ac:dyDescent="0.2">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1.2651918891781522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455.49219511000001</v>
      </c>
    </row>
    <row r="95" spans="1:34" x14ac:dyDescent="0.2">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1.1162565192371243</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773.38890283000012</v>
      </c>
    </row>
    <row r="96" spans="1:34" x14ac:dyDescent="0.2">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0.9164969450101923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523.64674520000005</v>
      </c>
    </row>
    <row r="97" spans="1:34" x14ac:dyDescent="0.2">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1.2639419018129372</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458.27738569999997</v>
      </c>
    </row>
    <row r="98" spans="1:34" x14ac:dyDescent="0.2">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1.4863902857065181</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518.81016300999988</v>
      </c>
    </row>
    <row r="99" spans="1:34" x14ac:dyDescent="0.2">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1.6597665171381504</v>
      </c>
      <c r="S99" s="50">
        <v>7.2</v>
      </c>
      <c r="T99" s="50">
        <v>5.25</v>
      </c>
      <c r="U99" s="44">
        <v>8.5215219999999992</v>
      </c>
      <c r="V99" s="50">
        <v>3.4223074871020867</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9">
        <v>442.23570856999999</v>
      </c>
    </row>
    <row r="100" spans="1:34" x14ac:dyDescent="0.2">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1.04443807546164</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457.73685453999997</v>
      </c>
    </row>
    <row r="101" spans="1:34" x14ac:dyDescent="0.2">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1.164529141106363</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659.97435876999998</v>
      </c>
    </row>
    <row r="102" spans="1:34" x14ac:dyDescent="0.2">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0.8367030134760256</v>
      </c>
      <c r="S102" s="50">
        <v>7.2</v>
      </c>
      <c r="T102" s="50">
        <v>5.25</v>
      </c>
      <c r="U102" s="44">
        <v>8.4149790000000007</v>
      </c>
      <c r="V102" s="50">
        <v>3.417672341293887</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9">
        <v>810.70340988999988</v>
      </c>
    </row>
    <row r="103" spans="1:34" x14ac:dyDescent="0.2">
      <c r="A103" s="43">
        <v>45383</v>
      </c>
      <c r="B103" s="50">
        <v>3.5628019323671545</v>
      </c>
      <c r="C103" s="44">
        <v>2.6854219948849067</v>
      </c>
      <c r="D103" s="44">
        <v>7.9</v>
      </c>
      <c r="E103" s="44">
        <v>6.2</v>
      </c>
      <c r="F103" s="44">
        <v>977.3</v>
      </c>
      <c r="G103" s="45">
        <v>50990</v>
      </c>
      <c r="H103" s="44">
        <v>23.822243807673637</v>
      </c>
      <c r="I103" s="45">
        <v>16500</v>
      </c>
      <c r="J103" s="44">
        <v>24.716553287981856</v>
      </c>
      <c r="K103" s="50">
        <v>4.4844330191373905</v>
      </c>
      <c r="L103" s="44">
        <v>2.0225246719207668</v>
      </c>
      <c r="M103" s="44">
        <v>4.9586776859504189</v>
      </c>
      <c r="N103" s="44">
        <v>5.1348547717842363</v>
      </c>
      <c r="O103" s="50">
        <v>85.35</v>
      </c>
      <c r="P103" s="51">
        <v>1.5331999999999999</v>
      </c>
      <c r="Q103" s="44">
        <v>1491.9</v>
      </c>
      <c r="R103" s="44">
        <v>1.2476943559268427</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1278.4320101000001</v>
      </c>
    </row>
    <row r="104" spans="1:34" x14ac:dyDescent="0.2">
      <c r="A104" s="43">
        <v>45413</v>
      </c>
      <c r="B104" s="50">
        <v>3.616636528028927</v>
      </c>
      <c r="C104" s="44">
        <v>2.866242038216571</v>
      </c>
      <c r="D104" s="44">
        <v>8</v>
      </c>
      <c r="E104" s="44">
        <v>6.3</v>
      </c>
      <c r="F104" s="44">
        <v>990.8</v>
      </c>
      <c r="G104" s="45">
        <v>51080</v>
      </c>
      <c r="H104" s="44">
        <v>22.376617153809299</v>
      </c>
      <c r="I104" s="45">
        <v>16740</v>
      </c>
      <c r="J104" s="44">
        <v>23.178807947019877</v>
      </c>
      <c r="K104" s="50">
        <v>5.3133121570892117</v>
      </c>
      <c r="L104" s="44">
        <v>2.0619226357051046</v>
      </c>
      <c r="M104" s="44">
        <v>7.2022160664819923</v>
      </c>
      <c r="N104" s="44">
        <v>7.1243235228704904</v>
      </c>
      <c r="O104" s="50">
        <v>80.02</v>
      </c>
      <c r="P104" s="51">
        <v>1.2884</v>
      </c>
      <c r="Q104" s="44">
        <v>1499.8873313072595</v>
      </c>
      <c r="R104" s="44">
        <v>1.2656026682573929</v>
      </c>
      <c r="S104" s="50">
        <v>7.2</v>
      </c>
      <c r="T104" s="50">
        <v>5.25</v>
      </c>
      <c r="U104" s="44">
        <v>8.4929059999999996</v>
      </c>
      <c r="V104" s="50">
        <v>3.5373379193804086</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9">
        <v>506.69750785000008</v>
      </c>
    </row>
    <row r="105" spans="1:34" x14ac:dyDescent="0.2">
      <c r="A105" s="43">
        <v>45444</v>
      </c>
      <c r="B105" s="50">
        <v>3.6122817579771205</v>
      </c>
      <c r="C105" s="44">
        <v>2.6717557251908497</v>
      </c>
      <c r="D105" s="44">
        <v>8.1</v>
      </c>
      <c r="E105" s="44">
        <v>6.2</v>
      </c>
      <c r="F105" s="44">
        <v>997</v>
      </c>
      <c r="G105" s="45">
        <v>51080</v>
      </c>
      <c r="H105" s="44">
        <v>16.807683512462845</v>
      </c>
      <c r="I105" s="45">
        <v>16810</v>
      </c>
      <c r="J105" s="44">
        <v>18.463706835799854</v>
      </c>
      <c r="K105" s="50">
        <v>4.5218894009216637</v>
      </c>
      <c r="L105" s="44">
        <v>3.3952930595113173</v>
      </c>
      <c r="M105" s="44">
        <v>8.05555555555555</v>
      </c>
      <c r="N105" s="44">
        <v>7.3478421246772285</v>
      </c>
      <c r="O105" s="50">
        <v>79.77</v>
      </c>
      <c r="P105" s="51">
        <v>1.0528999999999999</v>
      </c>
      <c r="Q105" s="44">
        <v>1506.127159821694</v>
      </c>
      <c r="R105" s="44">
        <v>1.4541713848693405</v>
      </c>
      <c r="S105" s="50">
        <v>6.95</v>
      </c>
      <c r="T105" s="50">
        <v>5</v>
      </c>
      <c r="U105" s="44">
        <v>8.5000499999999999</v>
      </c>
      <c r="V105" s="50">
        <v>3.5725979836180897</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9">
        <v>667.98442857000009</v>
      </c>
    </row>
    <row r="106" spans="1:34" x14ac:dyDescent="0.2">
      <c r="A106" s="43">
        <v>45474</v>
      </c>
      <c r="B106" s="50">
        <v>2.9114676173499499</v>
      </c>
      <c r="C106" s="44">
        <v>2.5300442757748343</v>
      </c>
      <c r="D106" s="44">
        <v>7.3</v>
      </c>
      <c r="E106" s="44">
        <v>6.4</v>
      </c>
      <c r="F106" s="44">
        <v>999.3</v>
      </c>
      <c r="G106" s="45">
        <v>54100</v>
      </c>
      <c r="H106" s="44">
        <v>18.484450284713105</v>
      </c>
      <c r="I106" s="45">
        <v>17160</v>
      </c>
      <c r="J106" s="44">
        <v>17.373461012311896</v>
      </c>
      <c r="K106" s="50">
        <v>4.2338709677419262</v>
      </c>
      <c r="L106" s="44">
        <v>3.4500010852907659</v>
      </c>
      <c r="M106" s="44">
        <v>8.9635854341736589</v>
      </c>
      <c r="N106" s="44">
        <v>8.4595959595959549</v>
      </c>
      <c r="O106" s="50">
        <v>81.8</v>
      </c>
      <c r="P106" s="51">
        <v>0.9052</v>
      </c>
      <c r="Q106" s="44">
        <v>1513.1061619597908</v>
      </c>
      <c r="R106" s="44">
        <v>1.5253109553461597</v>
      </c>
      <c r="S106" s="50">
        <v>6.7</v>
      </c>
      <c r="T106" s="50">
        <v>4.75</v>
      </c>
      <c r="U106" s="44">
        <v>8.6858520000000006</v>
      </c>
      <c r="V106" s="50">
        <v>3.653704907302489</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9">
        <v>619.14451622000001</v>
      </c>
    </row>
    <row r="107" spans="1:34" x14ac:dyDescent="0.2">
      <c r="A107" s="43">
        <v>45505</v>
      </c>
      <c r="B107" s="50">
        <v>2.3049645390071039</v>
      </c>
      <c r="C107" s="44">
        <v>1.953371140516702</v>
      </c>
      <c r="D107" s="44">
        <v>7.4</v>
      </c>
      <c r="E107" s="44">
        <v>6.8</v>
      </c>
      <c r="F107" s="44">
        <v>1007</v>
      </c>
      <c r="G107" s="45">
        <v>54640</v>
      </c>
      <c r="H107" s="44">
        <v>8.3052527254707584</v>
      </c>
      <c r="I107" s="45">
        <v>17020</v>
      </c>
      <c r="J107" s="44">
        <v>8.269720101781175</v>
      </c>
      <c r="K107" s="50">
        <v>4.4463568559953925</v>
      </c>
      <c r="L107" s="44">
        <v>4.6090359224824962</v>
      </c>
      <c r="M107" s="44">
        <v>7.756232686980602</v>
      </c>
      <c r="N107" s="44">
        <v>7.5610473668726197</v>
      </c>
      <c r="O107" s="50">
        <v>76.680000000000007</v>
      </c>
      <c r="P107" s="51">
        <v>0.79920000000000002</v>
      </c>
      <c r="Q107" s="44">
        <v>1518.4619302860726</v>
      </c>
      <c r="R107" s="44">
        <v>1.4693275795237826</v>
      </c>
      <c r="S107" s="50">
        <v>6.7</v>
      </c>
      <c r="T107" s="50">
        <v>4.75</v>
      </c>
      <c r="U107" s="44">
        <v>8.5851419999999994</v>
      </c>
      <c r="V107" s="50">
        <v>3.6074312017064587</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59">
        <v>757.73033203000023</v>
      </c>
    </row>
    <row r="108" spans="1:34" x14ac:dyDescent="0.2">
      <c r="A108" s="43">
        <v>45536</v>
      </c>
      <c r="B108" s="50">
        <v>2.1364985163204731</v>
      </c>
      <c r="C108" s="44">
        <v>1.6403785488958933</v>
      </c>
      <c r="D108" s="44">
        <v>7.2</v>
      </c>
      <c r="E108" s="44">
        <v>6.8</v>
      </c>
      <c r="F108" s="44">
        <v>1004.1</v>
      </c>
      <c r="G108" s="45">
        <v>53460</v>
      </c>
      <c r="H108" s="44">
        <v>7.7605321507760561</v>
      </c>
      <c r="I108" s="45">
        <v>16650</v>
      </c>
      <c r="J108" s="44">
        <v>5.3797468354430444</v>
      </c>
      <c r="K108" s="50">
        <v>2.4431339511373107</v>
      </c>
      <c r="L108" s="44">
        <v>3.4513239162178078</v>
      </c>
      <c r="M108" s="44">
        <v>5.4347826086956541</v>
      </c>
      <c r="N108" s="44">
        <v>5.9484132734386241</v>
      </c>
      <c r="O108" s="50">
        <v>70.239999999999995</v>
      </c>
      <c r="P108" s="51">
        <v>0.69510000000000005</v>
      </c>
      <c r="Q108" s="44">
        <v>1526.2848254614219</v>
      </c>
      <c r="R108" s="44">
        <v>1.7499118006079506</v>
      </c>
      <c r="S108" s="50">
        <v>6.45</v>
      </c>
      <c r="T108" s="50">
        <v>4.5</v>
      </c>
      <c r="U108" s="44">
        <v>8.8033819999999992</v>
      </c>
      <c r="V108" s="50">
        <v>3.6850372420277995</v>
      </c>
      <c r="W108" s="51" t="e">
        <v>#N/A</v>
      </c>
      <c r="X108" s="45">
        <v>2090</v>
      </c>
      <c r="Y108" s="45">
        <v>202</v>
      </c>
      <c r="Z108" s="51">
        <v>2000</v>
      </c>
      <c r="AA108" s="51">
        <v>622205</v>
      </c>
      <c r="AB108" s="51">
        <v>0.54229934924078094</v>
      </c>
      <c r="AC108" s="44">
        <v>31.294397751051157</v>
      </c>
      <c r="AD108" s="44">
        <v>8.2144290000000009</v>
      </c>
      <c r="AE108" s="45" t="e">
        <v>#N/A</v>
      </c>
      <c r="AF108" s="45" t="e">
        <v>#N/A</v>
      </c>
      <c r="AG108" s="45">
        <v>6</v>
      </c>
      <c r="AH108" s="159">
        <v>827.6302475199999</v>
      </c>
    </row>
    <row r="109" spans="1:34" x14ac:dyDescent="0.2">
      <c r="A109" s="43">
        <v>45566</v>
      </c>
      <c r="B109" s="50">
        <v>3.2835820895522394</v>
      </c>
      <c r="C109" s="44">
        <v>2.0176544766708826</v>
      </c>
      <c r="D109" s="44">
        <v>7.4</v>
      </c>
      <c r="E109" s="44">
        <v>6.5</v>
      </c>
      <c r="F109" s="44">
        <v>1004.4</v>
      </c>
      <c r="G109" s="45">
        <v>54450</v>
      </c>
      <c r="H109" s="44">
        <v>8.7043322020363245</v>
      </c>
      <c r="I109" s="45">
        <v>16660</v>
      </c>
      <c r="J109" s="44">
        <v>3.5425730267246713</v>
      </c>
      <c r="K109" s="50">
        <v>4.339137881815569</v>
      </c>
      <c r="L109" s="44">
        <v>4.4161262488773501</v>
      </c>
      <c r="M109" s="44">
        <v>3.7533512064343411</v>
      </c>
      <c r="N109" s="44">
        <v>4.0886347390993505</v>
      </c>
      <c r="O109" s="50">
        <v>71.989999999999995</v>
      </c>
      <c r="P109" s="51">
        <v>0.9284</v>
      </c>
      <c r="Q109" s="44">
        <v>1534.0017621293548</v>
      </c>
      <c r="R109" s="44">
        <v>1.8948921951151831</v>
      </c>
      <c r="S109" s="50">
        <v>5.95</v>
      </c>
      <c r="T109" s="50">
        <v>4</v>
      </c>
      <c r="U109" s="44">
        <v>8.8153009999999998</v>
      </c>
      <c r="V109" s="50">
        <v>3.6726933516276374</v>
      </c>
      <c r="W109" s="51" t="e">
        <v>#N/A</v>
      </c>
      <c r="X109" s="45">
        <v>2690</v>
      </c>
      <c r="Y109" s="45">
        <v>191</v>
      </c>
      <c r="Z109" s="51">
        <v>2171</v>
      </c>
      <c r="AA109" s="51">
        <v>620924</v>
      </c>
      <c r="AB109" s="51">
        <v>0.66513480392156865</v>
      </c>
      <c r="AC109" s="44">
        <v>33.484907441234391</v>
      </c>
      <c r="AD109" s="44">
        <v>8.6677</v>
      </c>
      <c r="AE109" s="45" t="e">
        <v>#N/A</v>
      </c>
      <c r="AF109" s="45" t="e">
        <v>#N/A</v>
      </c>
      <c r="AG109" s="45">
        <v>15</v>
      </c>
      <c r="AH109" s="159">
        <v>687.27981361000002</v>
      </c>
    </row>
    <row r="110" spans="1:34" x14ac:dyDescent="0.2">
      <c r="A110" s="43">
        <v>45597</v>
      </c>
      <c r="B110" s="50">
        <v>3.0375223347230529</v>
      </c>
      <c r="C110" s="44">
        <v>1.8891687657430767</v>
      </c>
      <c r="D110" s="44">
        <v>7.3</v>
      </c>
      <c r="E110" s="44">
        <v>6.1</v>
      </c>
      <c r="F110" s="44">
        <v>997.8</v>
      </c>
      <c r="G110" s="45" t="e">
        <v>#N/A</v>
      </c>
      <c r="H110" s="44" t="e">
        <v>#N/A</v>
      </c>
      <c r="I110" s="45" t="e">
        <v>#N/A</v>
      </c>
      <c r="J110" s="44" t="e">
        <v>#N/A</v>
      </c>
      <c r="K110" s="50">
        <v>2.577752871952943</v>
      </c>
      <c r="L110" s="44" t="e">
        <v>#N/A</v>
      </c>
      <c r="M110" s="44">
        <v>3.4759358288770192</v>
      </c>
      <c r="N110" s="44">
        <v>3.855507868383401</v>
      </c>
      <c r="O110" s="50">
        <v>69.95</v>
      </c>
      <c r="P110" s="51">
        <v>1.6188</v>
      </c>
      <c r="Q110" s="44">
        <v>1539.8571914586614</v>
      </c>
      <c r="R110" s="44" t="e">
        <v>#N/A</v>
      </c>
      <c r="S110" s="50">
        <v>5.95</v>
      </c>
      <c r="T110" s="50">
        <v>4</v>
      </c>
      <c r="U110" s="44" t="e">
        <v>#N/A</v>
      </c>
      <c r="V110" s="50" t="e">
        <v>#N/A</v>
      </c>
      <c r="W110" s="51" t="e">
        <v>#N/A</v>
      </c>
      <c r="X110" s="45">
        <v>2548</v>
      </c>
      <c r="Y110" s="45">
        <v>216</v>
      </c>
      <c r="Z110" s="51">
        <v>1794</v>
      </c>
      <c r="AA110" s="51">
        <v>615665</v>
      </c>
      <c r="AB110" s="51">
        <v>0.77094972067039114</v>
      </c>
      <c r="AC110" s="44">
        <v>32.97827783924641</v>
      </c>
      <c r="AD110" s="44">
        <v>8.5471830000000004</v>
      </c>
      <c r="AE110" s="45" t="e">
        <v>#N/A</v>
      </c>
      <c r="AF110" s="45" t="e">
        <v>#N/A</v>
      </c>
      <c r="AG110" s="45">
        <v>18</v>
      </c>
      <c r="AH110" s="159">
        <v>1249.98324559</v>
      </c>
    </row>
    <row r="111" spans="1:34" x14ac:dyDescent="0.2">
      <c r="A111" s="43">
        <v>45627</v>
      </c>
      <c r="B111" s="50">
        <v>2.3724792408066353</v>
      </c>
      <c r="C111" s="44">
        <v>1.831964624131377</v>
      </c>
      <c r="D111" s="44">
        <v>7.2</v>
      </c>
      <c r="E111" s="44">
        <v>6.2</v>
      </c>
      <c r="F111" s="44">
        <v>1010.1</v>
      </c>
      <c r="G111" s="45" t="e">
        <v>#N/A</v>
      </c>
      <c r="H111" s="44" t="e">
        <v>#N/A</v>
      </c>
      <c r="I111" s="45" t="e">
        <v>#N/A</v>
      </c>
      <c r="J111" s="44" t="e">
        <v>#N/A</v>
      </c>
      <c r="K111" s="50">
        <v>2.0185029436501134</v>
      </c>
      <c r="L111" s="44" t="e">
        <v>#N/A</v>
      </c>
      <c r="M111" s="44">
        <v>4.0650406504065151</v>
      </c>
      <c r="N111" s="44">
        <v>4.2097649186256803</v>
      </c>
      <c r="O111" s="50">
        <v>70.12</v>
      </c>
      <c r="P111" s="51">
        <v>1.9154</v>
      </c>
      <c r="Q111" s="44">
        <v>1543.8893096205411</v>
      </c>
      <c r="R111" s="44" t="e">
        <v>#N/A</v>
      </c>
      <c r="S111" s="50">
        <v>5.45</v>
      </c>
      <c r="T111" s="50">
        <v>3.5</v>
      </c>
      <c r="U111" s="44" t="e">
        <v>#N/A</v>
      </c>
      <c r="V111" s="50" t="e">
        <v>#N/A</v>
      </c>
      <c r="W111" s="51" t="e">
        <v>#N/A</v>
      </c>
      <c r="X111" s="45">
        <v>1717</v>
      </c>
      <c r="Y111" s="45" t="e">
        <v>#N/A</v>
      </c>
      <c r="Z111" s="51">
        <v>1322</v>
      </c>
      <c r="AA111" s="51">
        <v>605074</v>
      </c>
      <c r="AB111" s="51">
        <v>1.0669895076674738</v>
      </c>
      <c r="AC111" s="44" t="e">
        <v>#N/A</v>
      </c>
      <c r="AD111" s="44" t="e">
        <v>#N/A</v>
      </c>
      <c r="AE111" s="45" t="e">
        <v>#N/A</v>
      </c>
      <c r="AF111" s="45" t="e">
        <v>#N/A</v>
      </c>
      <c r="AG111" s="45" t="e">
        <v>#N/A</v>
      </c>
      <c r="AH111" s="159">
        <v>840.20901892000006</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2025-01-21T22:23:29Z</dcterms:modified>
</cp:coreProperties>
</file>