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2827A93B-2FC5-4784-AE1C-8C00DFBB6868}" xr6:coauthVersionLast="47" xr6:coauthVersionMax="47" xr10:uidLastSave="{00000000-0000-0000-0000-000000000000}"/>
  <workbookProtection workbookAlgorithmName="SHA-512" workbookHashValue="nmwODgrlq5Ypim0Z9SjNmPWGu+LiXcek83PDjY1iD6lCsDypsmL4rtVlezYLdCDS17ODsCZHm6rOuAbnYu67Lg==" workbookSaltValue="0tsmy4GuVFDdpVxiFItPwQ=="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dXdata!$A$16:$AH$117</definedName>
    <definedName name="DATA" localSheetId="3">'dXdata - Annual'!$F$12:$I$46</definedName>
    <definedName name="DATA" localSheetId="2">'dXdata - Monthly'!$F$12:$DC$46</definedName>
    <definedName name="DATES" localSheetId="5">dXdata!$A$16:$A$117</definedName>
    <definedName name="DATES" localSheetId="3">'dXdata - Annual'!$F$12:$I$12</definedName>
    <definedName name="DATES" localSheetId="2">'dXdata - Monthly'!$F$12:$DC$12</definedName>
    <definedName name="IDS" localSheetId="5">dXdata!$B$7:$AH$7</definedName>
    <definedName name="IDS" localSheetId="3">'dXdata - Annual'!$B$7:$AH$7</definedName>
    <definedName name="IDS" localSheetId="2">'dXdata - Monthly'!$B$7:$AH$7</definedName>
    <definedName name="OBS" localSheetId="5">dXdata!$B$16:$AH$117</definedName>
    <definedName name="OBS" localSheetId="3">'dXdata - Annual'!$F$13:$I$46</definedName>
    <definedName name="OBS" localSheetId="2">'dXdata - Monthly'!$F$13:$DC$46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1" l="1"/>
  <c r="X36" i="1"/>
  <c r="Y36" i="1"/>
  <c r="W37" i="1"/>
  <c r="X37" i="1"/>
  <c r="Y37" i="1"/>
  <c r="W38" i="1"/>
  <c r="X38" i="1"/>
  <c r="Y38" i="1"/>
  <c r="W39" i="1"/>
  <c r="X39" i="1"/>
  <c r="Y39" i="1"/>
  <c r="W28" i="1"/>
  <c r="X28" i="1"/>
  <c r="Y28" i="1"/>
  <c r="W29" i="1"/>
  <c r="X29" i="1"/>
  <c r="Y29" i="1"/>
  <c r="W30" i="1"/>
  <c r="X30" i="1"/>
  <c r="Y30" i="1"/>
  <c r="W31" i="1"/>
  <c r="X31" i="1"/>
  <c r="Y31" i="1"/>
  <c r="W32" i="1"/>
  <c r="X32" i="1"/>
  <c r="Y32" i="1"/>
  <c r="W33" i="1"/>
  <c r="X33" i="1"/>
  <c r="Y33" i="1"/>
  <c r="W34" i="1"/>
  <c r="X34" i="1"/>
  <c r="Y34" i="1"/>
  <c r="W24" i="1"/>
  <c r="X24" i="1"/>
  <c r="Y24" i="1"/>
  <c r="W25" i="1"/>
  <c r="X25" i="1"/>
  <c r="Y25" i="1"/>
  <c r="W26" i="1"/>
  <c r="X26" i="1"/>
  <c r="Y26" i="1"/>
  <c r="W17" i="1"/>
  <c r="X17" i="1"/>
  <c r="Y17" i="1"/>
  <c r="W18" i="1"/>
  <c r="X18" i="1"/>
  <c r="Y18" i="1"/>
  <c r="W19" i="1"/>
  <c r="X19" i="1"/>
  <c r="Y19" i="1"/>
  <c r="W20" i="1"/>
  <c r="X20" i="1"/>
  <c r="Y20" i="1"/>
  <c r="W21" i="1"/>
  <c r="X21" i="1"/>
  <c r="Y21" i="1"/>
  <c r="W22" i="1"/>
  <c r="X22" i="1"/>
  <c r="Y22" i="1"/>
  <c r="W14" i="1"/>
  <c r="X14" i="1"/>
  <c r="Y14" i="1"/>
  <c r="W15" i="1"/>
  <c r="X15" i="1"/>
  <c r="Y15" i="1"/>
  <c r="W5" i="1"/>
  <c r="X5" i="1"/>
  <c r="Y5" i="1"/>
  <c r="W6" i="1"/>
  <c r="X6" i="1"/>
  <c r="Y6" i="1"/>
  <c r="W7" i="1"/>
  <c r="X7" i="1"/>
  <c r="Y7" i="1"/>
  <c r="W8" i="1"/>
  <c r="X8" i="1"/>
  <c r="Y8" i="1"/>
  <c r="W9" i="1"/>
  <c r="X9" i="1"/>
  <c r="Y9" i="1"/>
  <c r="W10" i="1"/>
  <c r="X10" i="1"/>
  <c r="Y10" i="1"/>
  <c r="W11" i="1"/>
  <c r="X11" i="1"/>
  <c r="Y11" i="1"/>
  <c r="W12" i="1"/>
  <c r="X12" i="1"/>
  <c r="Y12" i="1"/>
  <c r="P8" i="1"/>
  <c r="V6" i="1"/>
  <c r="V7" i="1"/>
  <c r="V8" i="1"/>
  <c r="V9" i="1"/>
  <c r="V10" i="1"/>
  <c r="V11" i="1"/>
  <c r="V12"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<sst xmlns="http://schemas.openxmlformats.org/spreadsheetml/2006/main" count="654" uniqueCount="265">
  <si>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</si>
  <si>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</si>
  <si>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</si>
  <si>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</si>
  <si>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</si>
  <si>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</si>
  <si>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</si>
  <si>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</si>
  <si>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</si>
  <si>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</si>
  <si>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</si>
  <si>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</si>
  <si>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</si>
  <si>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</si>
  <si>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</si>
  <si>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</si>
  <si>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</si>
  <si>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</si>
  <si>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</si>
  <si>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</si>
  <si>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</si>
  <si>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</si>
  <si>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</si>
  <si>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</si>
  <si>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</si>
  <si>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</si>
  <si>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</si>
  <si>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</si>
  <si>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</si>
  <si>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</si>
  <si>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</si>
  <si>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</si>
  <si>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</si>
  <si>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</si>
  <si>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</si>
  <si>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</si>
  <si>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</si>
  <si>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</si>
  <si>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</si>
  <si>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</si>
  <si>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</si>
  <si>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</si>
  <si>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</si>
  <si>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</si>
  <si>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</si>
  <si>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</si>
  <si>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</si>
  <si>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</si>
  <si>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</si>
  <si>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</si>
  <si>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</si>
  <si>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</si>
  <si>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</si>
  <si>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</si>
  <si>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</si>
  <si>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</si>
  <si>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</si>
  <si>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</si>
  <si>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</si>
  <si>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</si>
  <si>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</si>
  <si>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</si>
  <si>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</si>
  <si>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</si>
  <si>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</si>
  <si>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</si>
  <si>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</si>
  <si>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</si>
  <si>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</si>
  <si>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</si>
  <si>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</si>
  <si>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</si>
  <si>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</si>
  <si>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</si>
  <si>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</si>
  <si>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</si>
  <si>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</si>
  <si>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</si>
  <si>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</si>
  <si>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</si>
  <si>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</si>
  <si>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</si>
  <si>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</si>
  <si>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</si>
  <si>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</si>
  <si>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</si>
  <si>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</si>
  <si>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</si>
  <si>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</si>
  <si>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</si>
  <si>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</si>
  <si>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</si>
  <si>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</si>
  <si>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</si>
  <si>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</si>
  <si>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</si>
  <si>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</si>
  <si>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</si>
  <si>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</si>
  <si>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</si>
  <si>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</si>
  <si>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</si>
  <si>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</si>
  <si>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</si>
  <si>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</si>
  <si>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</si>
  <si>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</si>
  <si>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</si>
  <si>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</si>
  <si>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</si>
  <si>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</si>
  <si>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</si>
  <si>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</si>
  <si>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</si>
  <si>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</si>
  <si>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</si>
  <si>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</si>
  <si>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</si>
  <si>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</si>
  <si>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</si>
  <si>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</si>
  <si>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</si>
  <si>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</si>
  <si>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</si>
  <si>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</si>
  <si>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</si>
  <si>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</si>
  <si>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</si>
  <si>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</si>
  <si>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</si>
  <si>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</si>
  <si>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</si>
  <si>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</si>
  <si>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</si>
  <si>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</si>
  <si>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</si>
  <si>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</si>
  <si>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</si>
  <si>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</si>
  <si>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</si>
  <si>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</si>
  <si>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</si>
  <si>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</si>
  <si>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</si>
  <si>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</si>
  <si>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</si>
  <si>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</si>
  <si>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</si>
  <si>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</si>
  <si>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</si>
  <si>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</si>
  <si>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</si>
  <si>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</si>
  <si>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</si>
  <si>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</si>
  <si>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</si>
  <si>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</si>
  <si>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</si>
  <si>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</si>
  <si>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</si>
  <si>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</si>
  <si>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</si>
  <si>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</si>
  <si>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</si>
  <si>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</si>
  <si>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</si>
  <si>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</si>
  <si>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</si>
  <si>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</si>
  <si>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</si>
  <si>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</si>
  <si>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</si>
  <si>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</si>
  <si>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</si>
  <si>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</si>
  <si>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</si>
  <si>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</si>
  <si>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</si>
  <si>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</si>
  <si>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</si>
  <si>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</si>
  <si>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</si>
  <si>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</si>
  <si>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</si>
  <si>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</si>
  <si>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</si>
  <si>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</si>
  <si>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</si>
  <si>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</si>
  <si>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</si>
  <si>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</si>
  <si>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</si>
  <si>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</si>
  <si>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</si>
  <si>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</si>
  <si>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</si>
  <si>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</si>
  <si>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</si>
  <si>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</si>
  <si>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</si>
  <si>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</si>
  <si>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</si>
  <si>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</si>
  <si>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</si>
  <si>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</si>
  <si>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</si>
  <si>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</si>
  <si>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</si>
  <si>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</si>
  <si>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</si>
  <si>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</si>
  <si>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</si>
  <si>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</si>
  <si>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</si>
  <si>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</si>
  <si>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</si>
  <si>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</si>
  <si>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</si>
  <si>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</si>
  <si>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</si>
  <si>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</si>
  <si>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</si>
  <si>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</si>
  <si>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</si>
  <si>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</si>
  <si>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</si>
  <si>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</si>
  <si>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</si>
  <si>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</si>
  <si>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</si>
  <si>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</si>
  <si>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</si>
  <si>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</si>
  <si>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</si>
  <si>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</si>
  <si>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</si>
  <si>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</si>
  <si>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</si>
  <si>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</si>
  <si>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</si>
  <si>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</si>
  <si>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</si>
  <si>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</si>
  <si>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</si>
  <si>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</si>
  <si>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</si>
  <si>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</si>
  <si>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</si>
  <si>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</si>
  <si>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</si>
  <si>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</si>
  <si>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</si>
  <si>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</si>
  <si>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</si>
  <si>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</si>
  <si>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</si>
  <si>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</si>
  <si>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</si>
  <si>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</si>
  <si>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</si>
  <si>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</si>
  <si>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</si>
  <si>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June 2025</t>
  </si>
  <si>
    <t xml:space="preserve">Note 5. The total values of building permits were updated to reflect the data revision provided by Business Planning &amp; Performance Measurement, The City of Calgary as of July 10, 2025. </t>
  </si>
  <si>
    <t>Updated by Corporate Economics on July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</si>
</sst>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1">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4" fillId="5" borderId="0" xfId="0" applyFont="1" applyFill="1" applyBorder="1" applyAlignment="1">
      <alignment horizontal="left" wrapText="1"/>
    </xf>
    <xf numFmtId="0" fontId="26" fillId="5" borderId="8" xfId="0" applyFont="1" applyFill="1" applyBorder="1" applyAlignment="1">
      <alignment horizontal="left" vertical="center" wrapText="1"/>
    </xf>
    <xf numFmtId="0" fontId="26" fillId="5" borderId="8" xfId="0" applyFont="1" applyFill="1" applyBorder="1" applyAlignment="1">
      <alignment vertical="center"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R58"/>
  <sheetViews>
    <sheetView showGridLines="0" showRowColHeaders="0" tabSelected="1" topLeftCell="E1" zoomScaleNormal="100" workbookViewId="0">
      <selection activeCell="Y1" sqref="Y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5" width="7.85546875" style="210" customWidth="1"/>
    <col min="26" max="26" width="3.5703125" style="13" customWidth="1"/>
    <col min="27" max="44" width="0" style="13" hidden="1" customWidth="1"/>
    <col min="45" max="16384" width="9.140625" style="13" hidden="1"/>
  </cols>
  <sheetData>
    <row r="1" spans="1:26" ht="27" customHeight="1" x14ac:dyDescent="0.3">
      <c r="A1" s="1"/>
      <c r="B1" s="2"/>
      <c r="C1" s="3"/>
      <c r="D1" s="3"/>
      <c r="E1" s="184" t="s">
        <v>262</v>
      </c>
      <c r="F1" s="86"/>
      <c r="G1" s="86"/>
      <c r="H1" s="86"/>
      <c r="I1" s="86"/>
      <c r="J1" s="86"/>
      <c r="K1" s="86"/>
      <c r="L1" s="86"/>
      <c r="M1" s="86"/>
      <c r="N1" s="86"/>
      <c r="O1" s="86"/>
      <c r="P1" s="86"/>
      <c r="Q1" s="86"/>
      <c r="R1" s="86"/>
      <c r="S1" s="86"/>
      <c r="T1" s="87"/>
      <c r="U1" s="87"/>
      <c r="V1" s="87"/>
      <c r="W1" s="87"/>
      <c r="X1" s="87"/>
      <c r="Y1" s="87"/>
      <c r="Z1" s="8"/>
    </row>
    <row r="2" spans="1:26"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c r="Y2" s="122" t="s">
        <v>264</v>
      </c>
      <c r="Z2" s="8"/>
    </row>
    <row r="3" spans="1:26" s="162" customFormat="1" ht="23.25" thickBot="1" x14ac:dyDescent="0.3">
      <c r="A3" s="191"/>
      <c r="B3" s="5" t="s">
        <v>1</v>
      </c>
      <c r="C3" s="6" t="s">
        <v>2</v>
      </c>
      <c r="D3" s="7" t="s">
        <v>3</v>
      </c>
      <c r="E3" s="249" t="s">
        <v>4</v>
      </c>
      <c r="F3" s="250">
        <v>2023</v>
      </c>
      <c r="G3" s="250">
        <v>2024</v>
      </c>
      <c r="H3" s="251">
        <v>45292</v>
      </c>
      <c r="I3" s="251">
        <v>45323</v>
      </c>
      <c r="J3" s="251">
        <v>45352</v>
      </c>
      <c r="K3" s="251">
        <v>45383</v>
      </c>
      <c r="L3" s="251">
        <v>45413</v>
      </c>
      <c r="M3" s="251">
        <v>45444</v>
      </c>
      <c r="N3" s="251">
        <v>45474</v>
      </c>
      <c r="O3" s="251">
        <v>45505</v>
      </c>
      <c r="P3" s="251">
        <v>45536</v>
      </c>
      <c r="Q3" s="251">
        <v>45566</v>
      </c>
      <c r="R3" s="251">
        <v>45597</v>
      </c>
      <c r="S3" s="251">
        <v>45627</v>
      </c>
      <c r="T3" s="253">
        <v>45658</v>
      </c>
      <c r="U3" s="251">
        <v>45689</v>
      </c>
      <c r="V3" s="251">
        <v>45717</v>
      </c>
      <c r="W3" s="251">
        <v>45748</v>
      </c>
      <c r="X3" s="251">
        <v>45778</v>
      </c>
      <c r="Y3" s="252">
        <v>45809</v>
      </c>
      <c r="Z3" s="54"/>
    </row>
    <row r="4" spans="1:26" s="163" customFormat="1" ht="13.5" customHeight="1" thickBot="1" x14ac:dyDescent="0.25">
      <c r="A4" s="192"/>
      <c r="B4" s="55" t="s">
        <v>5</v>
      </c>
      <c r="C4" s="56"/>
      <c r="D4" s="57"/>
      <c r="E4" s="247" t="s">
        <v>5</v>
      </c>
      <c r="F4" s="248"/>
      <c r="G4" s="248"/>
      <c r="H4" s="248"/>
      <c r="I4" s="248"/>
      <c r="J4" s="248"/>
      <c r="K4" s="248"/>
      <c r="L4" s="248"/>
      <c r="M4" s="248"/>
      <c r="N4" s="248"/>
      <c r="O4" s="248"/>
      <c r="P4" s="248"/>
      <c r="Q4" s="248"/>
      <c r="R4" s="248"/>
      <c r="S4" s="254"/>
      <c r="T4" s="254"/>
      <c r="U4" s="246"/>
      <c r="V4" s="246"/>
      <c r="W4" s="246"/>
      <c r="X4" s="246"/>
      <c r="Y4" s="246"/>
      <c r="Z4" s="58"/>
    </row>
    <row r="5" spans="1:26" s="163" customFormat="1" ht="16.5" customHeight="1" x14ac:dyDescent="0.2">
      <c r="A5" s="193">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6">
        <f>'dXdata - Monthly'!CX16/100</f>
        <v>7.400000000000001E-2</v>
      </c>
      <c r="U5" s="227">
        <f>'dXdata - Monthly'!CY16/100</f>
        <v>7.2000000000000008E-2</v>
      </c>
      <c r="V5" s="227">
        <f>'dXdata - Monthly'!CZ16/100</f>
        <v>7.6999999999999999E-2</v>
      </c>
      <c r="W5" s="227">
        <f>'dXdata - Monthly'!DA16/100</f>
        <v>7.8E-2</v>
      </c>
      <c r="X5" s="227">
        <f>'dXdata - Monthly'!DB16/100</f>
        <v>8.1000000000000003E-2</v>
      </c>
      <c r="Y5" s="228">
        <f>'dXdata - Monthly'!DC16/100</f>
        <v>7.2999999999999995E-2</v>
      </c>
      <c r="Z5" s="185"/>
    </row>
    <row r="6" spans="1:26" s="163" customFormat="1" ht="16.5" customHeight="1" x14ac:dyDescent="0.2">
      <c r="A6" s="194">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90">
        <f>'dXdata - Monthly'!DB17/100</f>
        <v>7.0000000000000007E-2</v>
      </c>
      <c r="Y6" s="169">
        <f>'dXdata - Monthly'!DC17/100</f>
        <v>6.8000000000000005E-2</v>
      </c>
      <c r="Z6" s="185"/>
    </row>
    <row r="7" spans="1:26" s="163" customFormat="1" ht="16.5" customHeight="1" x14ac:dyDescent="0.2">
      <c r="A7" s="193">
        <v>3</v>
      </c>
      <c r="B7" s="95" t="s">
        <v>10</v>
      </c>
      <c r="C7" s="96" t="s">
        <v>11</v>
      </c>
      <c r="D7" s="97"/>
      <c r="E7" s="102" t="s">
        <v>230</v>
      </c>
      <c r="F7" s="108">
        <f>'dXdata - Annual'!H18</f>
        <v>962.8</v>
      </c>
      <c r="G7" s="108">
        <f>'dXdata - Annual'!I18</f>
        <v>1009.3</v>
      </c>
      <c r="H7" s="199">
        <f>'dXdata - Monthly'!CL18</f>
        <v>978.6</v>
      </c>
      <c r="I7" s="199">
        <f>'dXdata - Monthly'!CM18</f>
        <v>973.6</v>
      </c>
      <c r="J7" s="199">
        <f>'dXdata - Monthly'!CN18</f>
        <v>980.7</v>
      </c>
      <c r="K7" s="199">
        <f>'dXdata - Monthly'!CO18</f>
        <v>987.2</v>
      </c>
      <c r="L7" s="199">
        <f>'dXdata - Monthly'!CP18</f>
        <v>1002</v>
      </c>
      <c r="M7" s="199">
        <f>'dXdata - Monthly'!CQ18</f>
        <v>1010.2</v>
      </c>
      <c r="N7" s="199">
        <f>'dXdata - Monthly'!CR18</f>
        <v>1014.7</v>
      </c>
      <c r="O7" s="199">
        <f>'dXdata - Monthly'!CS18</f>
        <v>1023.5</v>
      </c>
      <c r="P7" s="199">
        <f>'dXdata - Monthly'!CT18</f>
        <v>1020.4</v>
      </c>
      <c r="Q7" s="199">
        <f>'dXdata - Monthly'!CU18</f>
        <v>1020</v>
      </c>
      <c r="R7" s="199">
        <f>'dXdata - Monthly'!CV18</f>
        <v>1013</v>
      </c>
      <c r="S7" s="199">
        <f>'dXdata - Monthly'!CW18</f>
        <v>1025.8</v>
      </c>
      <c r="T7" s="107">
        <f>'dXdata - Monthly'!CX18</f>
        <v>1031.3</v>
      </c>
      <c r="U7" s="199">
        <f>'dXdata - Monthly'!CY18</f>
        <v>1036.8</v>
      </c>
      <c r="V7" s="199">
        <f>'dXdata - Monthly'!CZ18</f>
        <v>1023</v>
      </c>
      <c r="W7" s="199">
        <f>'dXdata - Monthly'!DA18</f>
        <v>1021.6</v>
      </c>
      <c r="X7" s="199">
        <f>'dXdata - Monthly'!DB18</f>
        <v>1034</v>
      </c>
      <c r="Y7" s="200">
        <f>'dXdata - Monthly'!DC18</f>
        <v>1059.0999999999999</v>
      </c>
      <c r="Z7" s="185"/>
    </row>
    <row r="8" spans="1:26" s="164" customFormat="1" ht="31.5" customHeight="1" x14ac:dyDescent="0.2">
      <c r="A8" s="194">
        <v>4</v>
      </c>
      <c r="B8" s="62" t="s">
        <v>12</v>
      </c>
      <c r="C8" s="62" t="s">
        <v>13</v>
      </c>
      <c r="D8" s="63"/>
      <c r="E8" s="70" t="s">
        <v>244</v>
      </c>
      <c r="F8" s="93">
        <f>'dXdata - Annual'!H19</f>
        <v>46044.166666666664</v>
      </c>
      <c r="G8" s="93">
        <f>'dXdata - Annual'!I19</f>
        <v>53470</v>
      </c>
      <c r="H8" s="155">
        <f>'dXdata - Monthly'!CL19</f>
        <v>55230</v>
      </c>
      <c r="I8" s="155">
        <f>'dXdata - Monthly'!CM19</f>
        <v>54140</v>
      </c>
      <c r="J8" s="155">
        <f>'dXdata - Monthly'!CN19</f>
        <v>53340</v>
      </c>
      <c r="K8" s="155">
        <f>'dXdata - Monthly'!CO19</f>
        <v>50990</v>
      </c>
      <c r="L8" s="155">
        <f>'dXdata - Monthly'!CP19</f>
        <v>51080</v>
      </c>
      <c r="M8" s="155">
        <f>'dXdata - Monthly'!CQ19</f>
        <v>51080</v>
      </c>
      <c r="N8" s="155">
        <f>'dXdata - Monthly'!CR19</f>
        <v>54100</v>
      </c>
      <c r="O8" s="155">
        <f>'dXdata - Monthly'!CS19</f>
        <v>54640</v>
      </c>
      <c r="P8" s="155">
        <f>'dXdata - Monthly'!CT19</f>
        <v>53600</v>
      </c>
      <c r="Q8" s="155">
        <f>'dXdata - Monthly'!CU19</f>
        <v>54530</v>
      </c>
      <c r="R8" s="155">
        <f>'dXdata - Monthly'!CV19</f>
        <v>53890</v>
      </c>
      <c r="S8" s="155">
        <f>'dXdata - Monthly'!CW19</f>
        <v>55020</v>
      </c>
      <c r="T8" s="154">
        <f>'dXdata - Monthly'!CX19</f>
        <v>54870</v>
      </c>
      <c r="U8" s="155">
        <f>'dXdata - Monthly'!CY19</f>
        <v>57050</v>
      </c>
      <c r="V8" s="155">
        <f>'dXdata - Monthly'!CZ19</f>
        <v>57780</v>
      </c>
      <c r="W8" s="155">
        <f>'dXdata - Monthly'!DA19</f>
        <v>59050</v>
      </c>
      <c r="X8" s="155" t="e">
        <f>'dXdata - Monthly'!DB19</f>
        <v>#N/A</v>
      </c>
      <c r="Y8" s="170" t="e">
        <f>'dXdata - Monthly'!DC19</f>
        <v>#N/A</v>
      </c>
      <c r="Z8" s="186"/>
    </row>
    <row r="9" spans="1:26" s="163" customFormat="1" ht="16.5" customHeight="1" x14ac:dyDescent="0.2">
      <c r="A9" s="193">
        <v>5</v>
      </c>
      <c r="B9" s="95" t="s">
        <v>14</v>
      </c>
      <c r="C9" s="96" t="s">
        <v>15</v>
      </c>
      <c r="D9" s="97"/>
      <c r="E9" s="102" t="s">
        <v>245</v>
      </c>
      <c r="F9" s="103">
        <f>'dXdata - Annual'!H20/100</f>
        <v>-0.13895901511609787</v>
      </c>
      <c r="G9" s="103">
        <f>'dXdata - Annual'!I20/100</f>
        <v>0.16127631078855445</v>
      </c>
      <c r="H9" s="157">
        <f>'dXdata - Monthly'!CL20/100</f>
        <v>0.31374881065651761</v>
      </c>
      <c r="I9" s="157">
        <f>'dXdata - Monthly'!CM20/100</f>
        <v>0.31375879640863857</v>
      </c>
      <c r="J9" s="157">
        <f>'dXdata - Monthly'!CN20/100</f>
        <v>0.30767344937484675</v>
      </c>
      <c r="K9" s="157">
        <f>'dXdata - Monthly'!CO20/100</f>
        <v>0.23822243807673638</v>
      </c>
      <c r="L9" s="157">
        <f>'dXdata - Monthly'!CP20/100</f>
        <v>0.223766171538093</v>
      </c>
      <c r="M9" s="157">
        <f>'dXdata - Monthly'!CQ20/100</f>
        <v>0.16807683512462845</v>
      </c>
      <c r="N9" s="157">
        <f>'dXdata - Monthly'!CR20/100</f>
        <v>0.18484450284713105</v>
      </c>
      <c r="O9" s="157">
        <f>'dXdata - Monthly'!CS20/100</f>
        <v>8.3052527254707589E-2</v>
      </c>
      <c r="P9" s="157">
        <f>'dXdata - Monthly'!CT20/100</f>
        <v>8.0427333198951789E-2</v>
      </c>
      <c r="Q9" s="157">
        <f>'dXdata - Monthly'!CU20/100</f>
        <v>8.8640447195048822E-2</v>
      </c>
      <c r="R9" s="157">
        <f>'dXdata - Monthly'!CV20/100</f>
        <v>3.059858481545219E-2</v>
      </c>
      <c r="S9" s="157">
        <f>'dXdata - Monthly'!CW20/100</f>
        <v>2.3818384815779581E-2</v>
      </c>
      <c r="T9" s="156">
        <f>'dXdata - Monthly'!CX20/100</f>
        <v>-6.5181966322650498E-3</v>
      </c>
      <c r="U9" s="157">
        <f>'dXdata - Monthly'!CY20/100</f>
        <v>5.3749538234207694E-2</v>
      </c>
      <c r="V9" s="157">
        <f>'dXdata - Monthly'!CZ20/100</f>
        <v>8.3239595050618606E-2</v>
      </c>
      <c r="W9" s="157">
        <f>'dXdata - Monthly'!DA20/100</f>
        <v>0.1580702098450677</v>
      </c>
      <c r="X9" s="157" t="e">
        <f>'dXdata - Monthly'!DB20/100</f>
        <v>#N/A</v>
      </c>
      <c r="Y9" s="171" t="e">
        <f>'dXdata - Monthly'!DC20/100</f>
        <v>#N/A</v>
      </c>
      <c r="Z9" s="185"/>
    </row>
    <row r="10" spans="1:26" s="163" customFormat="1" ht="31.5" customHeight="1" x14ac:dyDescent="0.2">
      <c r="A10" s="194">
        <v>6</v>
      </c>
      <c r="B10" s="59" t="s">
        <v>16</v>
      </c>
      <c r="C10" s="60" t="s">
        <v>13</v>
      </c>
      <c r="D10" s="61"/>
      <c r="E10" s="70" t="s">
        <v>246</v>
      </c>
      <c r="F10" s="93">
        <f>'dXdata - Annual'!H21</f>
        <v>14630</v>
      </c>
      <c r="G10" s="93">
        <f>'dXdata - Annual'!I21</f>
        <v>16897.5</v>
      </c>
      <c r="H10" s="155">
        <f>'dXdata - Monthly'!CL21</f>
        <v>17350</v>
      </c>
      <c r="I10" s="155">
        <f>'dXdata - Monthly'!CM21</f>
        <v>17020</v>
      </c>
      <c r="J10" s="155">
        <f>'dXdata - Monthly'!CN21</f>
        <v>16890</v>
      </c>
      <c r="K10" s="155">
        <f>'dXdata - Monthly'!CO21</f>
        <v>16500</v>
      </c>
      <c r="L10" s="155">
        <f>'dXdata - Monthly'!CP21</f>
        <v>16740</v>
      </c>
      <c r="M10" s="155">
        <f>'dXdata - Monthly'!CQ21</f>
        <v>16810</v>
      </c>
      <c r="N10" s="155">
        <f>'dXdata - Monthly'!CR21</f>
        <v>17160</v>
      </c>
      <c r="O10" s="155">
        <f>'dXdata - Monthly'!CS21</f>
        <v>17020</v>
      </c>
      <c r="P10" s="155">
        <f>'dXdata - Monthly'!CT21</f>
        <v>16680</v>
      </c>
      <c r="Q10" s="155">
        <f>'dXdata - Monthly'!CU21</f>
        <v>16820</v>
      </c>
      <c r="R10" s="155">
        <f>'dXdata - Monthly'!CV21</f>
        <v>16610</v>
      </c>
      <c r="S10" s="155">
        <f>'dXdata - Monthly'!CW21</f>
        <v>17170</v>
      </c>
      <c r="T10" s="154">
        <f>'dXdata - Monthly'!CX21</f>
        <v>17430</v>
      </c>
      <c r="U10" s="155">
        <f>'dXdata - Monthly'!CY21</f>
        <v>18230</v>
      </c>
      <c r="V10" s="155">
        <f>'dXdata - Monthly'!CZ21</f>
        <v>18650</v>
      </c>
      <c r="W10" s="155">
        <f>'dXdata - Monthly'!DA21</f>
        <v>19420</v>
      </c>
      <c r="X10" s="155" t="e">
        <f>'dXdata - Monthly'!DB21</f>
        <v>#N/A</v>
      </c>
      <c r="Y10" s="170" t="e">
        <f>'dXdata - Monthly'!DC21</f>
        <v>#N/A</v>
      </c>
      <c r="Z10" s="185"/>
    </row>
    <row r="11" spans="1:26" s="165" customFormat="1" ht="16.5" customHeight="1" x14ac:dyDescent="0.2">
      <c r="A11" s="193">
        <v>7</v>
      </c>
      <c r="B11" s="95" t="s">
        <v>17</v>
      </c>
      <c r="C11" s="96" t="s">
        <v>15</v>
      </c>
      <c r="D11" s="97"/>
      <c r="E11" s="102" t="s">
        <v>245</v>
      </c>
      <c r="F11" s="103">
        <f>'dXdata - Annual'!H22/100</f>
        <v>-0.1228140301788747</v>
      </c>
      <c r="G11" s="103">
        <f>'dXdata - Annual'!I22/100</f>
        <v>0.15498974709501034</v>
      </c>
      <c r="H11" s="157">
        <f>'dXdata - Monthly'!CL22/100</f>
        <v>0.3234172387490466</v>
      </c>
      <c r="I11" s="157">
        <f>'dXdata - Monthly'!CM22/100</f>
        <v>0.3092307692307692</v>
      </c>
      <c r="J11" s="157">
        <f>'dXdata - Monthly'!CN22/100</f>
        <v>0.30023094688221708</v>
      </c>
      <c r="K11" s="157">
        <f>'dXdata - Monthly'!CO22/100</f>
        <v>0.24716553287981857</v>
      </c>
      <c r="L11" s="157">
        <f>'dXdata - Monthly'!CP22/100</f>
        <v>0.23178807947019878</v>
      </c>
      <c r="M11" s="157">
        <f>'dXdata - Monthly'!CQ22/100</f>
        <v>0.18463706835799854</v>
      </c>
      <c r="N11" s="157">
        <f>'dXdata - Monthly'!CR22/100</f>
        <v>0.17373461012311897</v>
      </c>
      <c r="O11" s="157">
        <f>'dXdata - Monthly'!CS22/100</f>
        <v>8.269720101781175E-2</v>
      </c>
      <c r="P11" s="157">
        <f>'dXdata - Monthly'!CT22/100</f>
        <v>5.5696202531645644E-2</v>
      </c>
      <c r="Q11" s="157">
        <f>'dXdata - Monthly'!CU22/100</f>
        <v>4.5369794903666882E-2</v>
      </c>
      <c r="R11" s="157">
        <f>'dXdata - Monthly'!CV22/100</f>
        <v>1.0955569080949523E-2</v>
      </c>
      <c r="S11" s="157">
        <f>'dXdata - Monthly'!CW22/100</f>
        <v>2.2632519356760028E-2</v>
      </c>
      <c r="T11" s="156">
        <f>'dXdata - Monthly'!CX22/100</f>
        <v>4.610951008645614E-3</v>
      </c>
      <c r="U11" s="157">
        <f>'dXdata - Monthly'!CY22/100</f>
        <v>7.1092831962397129E-2</v>
      </c>
      <c r="V11" s="157">
        <f>'dXdata - Monthly'!CZ22/100</f>
        <v>0.10420367081113092</v>
      </c>
      <c r="W11" s="157">
        <f>'dXdata - Monthly'!DA22/100</f>
        <v>0.176969696969697</v>
      </c>
      <c r="X11" s="157" t="e">
        <f>'dXdata - Monthly'!DB22/100</f>
        <v>#N/A</v>
      </c>
      <c r="Y11" s="171" t="e">
        <f>'dXdata - Monthly'!DC22/100</f>
        <v>#N/A</v>
      </c>
      <c r="Z11" s="187"/>
    </row>
    <row r="12" spans="1:26" s="163" customFormat="1" ht="16.5" customHeight="1" thickBot="1" x14ac:dyDescent="0.25">
      <c r="A12" s="194">
        <v>8</v>
      </c>
      <c r="B12" s="64" t="s">
        <v>18</v>
      </c>
      <c r="C12" s="65" t="s">
        <v>11</v>
      </c>
      <c r="D12" s="66"/>
      <c r="E12" s="70" t="s">
        <v>231</v>
      </c>
      <c r="F12" s="147">
        <f>'dXdata - Annual'!H29</f>
        <v>1422.8</v>
      </c>
      <c r="G12" s="147">
        <f>'dXdata - Annual'!I29</f>
        <v>1509.8</v>
      </c>
      <c r="H12" s="202">
        <f>'dXdata - Monthly'!CL29</f>
        <v>1487.9</v>
      </c>
      <c r="I12" s="202">
        <f>'dXdata - Monthly'!CM29</f>
        <v>1495.2</v>
      </c>
      <c r="J12" s="202">
        <f>'dXdata - Monthly'!CN29</f>
        <v>1502.5</v>
      </c>
      <c r="K12" s="202">
        <f>'dXdata - Monthly'!CO29</f>
        <v>1509.8</v>
      </c>
      <c r="L12" s="202">
        <f>'dXdata - Monthly'!CP29</f>
        <v>1514.2</v>
      </c>
      <c r="M12" s="202">
        <f>'dXdata - Monthly'!CQ29</f>
        <v>1518.6</v>
      </c>
      <c r="N12" s="202">
        <f>'dXdata - Monthly'!CR29</f>
        <v>1523</v>
      </c>
      <c r="O12" s="202">
        <f>'dXdata - Monthly'!CS29</f>
        <v>1527.4</v>
      </c>
      <c r="P12" s="202">
        <f>'dXdata - Monthly'!CT29</f>
        <v>1531.8</v>
      </c>
      <c r="Q12" s="202">
        <f>'dXdata - Monthly'!CU29</f>
        <v>1536.2</v>
      </c>
      <c r="R12" s="202">
        <f>'dXdata - Monthly'!CV29</f>
        <v>1540.6</v>
      </c>
      <c r="S12" s="202">
        <f>'dXdata - Monthly'!CW29</f>
        <v>1545</v>
      </c>
      <c r="T12" s="241">
        <f>'dXdata - Monthly'!CX29</f>
        <v>1549.4</v>
      </c>
      <c r="U12" s="242">
        <f>'dXdata - Monthly'!CY29</f>
        <v>1553.8</v>
      </c>
      <c r="V12" s="242">
        <f>'dXdata - Monthly'!CZ29</f>
        <v>1558.2</v>
      </c>
      <c r="W12" s="242">
        <f>'dXdata - Monthly'!DA29</f>
        <v>1562.6</v>
      </c>
      <c r="X12" s="242">
        <f>'dXdata - Monthly'!DB29</f>
        <v>1567.7133839773423</v>
      </c>
      <c r="Y12" s="243">
        <f>'dXdata - Monthly'!DC29</f>
        <v>1572.0033632208135</v>
      </c>
      <c r="Z12" s="185"/>
    </row>
    <row r="13" spans="1:26" s="163" customFormat="1" ht="16.5" customHeight="1" thickBot="1" x14ac:dyDescent="0.25">
      <c r="A13" s="195"/>
      <c r="B13" s="55" t="s">
        <v>19</v>
      </c>
      <c r="C13" s="56"/>
      <c r="D13" s="57"/>
      <c r="E13" s="182" t="s">
        <v>19</v>
      </c>
      <c r="F13" s="183"/>
      <c r="G13" s="183"/>
      <c r="H13" s="183"/>
      <c r="I13" s="183"/>
      <c r="J13" s="183"/>
      <c r="K13" s="183"/>
      <c r="L13" s="183"/>
      <c r="M13" s="183"/>
      <c r="N13" s="183"/>
      <c r="O13" s="183"/>
      <c r="P13" s="183"/>
      <c r="Q13" s="183"/>
      <c r="R13" s="183"/>
      <c r="S13" s="183"/>
      <c r="T13" s="256"/>
      <c r="U13" s="244"/>
      <c r="V13" s="244"/>
      <c r="W13" s="244"/>
      <c r="X13" s="244"/>
      <c r="Y13" s="245"/>
      <c r="Z13" s="185"/>
    </row>
    <row r="14" spans="1:26" s="163" customFormat="1" ht="16.5" customHeight="1" x14ac:dyDescent="0.2">
      <c r="A14" s="193">
        <v>10</v>
      </c>
      <c r="B14" s="100" t="s">
        <v>20</v>
      </c>
      <c r="C14" s="96" t="s">
        <v>21</v>
      </c>
      <c r="D14" s="97"/>
      <c r="E14" s="102" t="s">
        <v>22</v>
      </c>
      <c r="F14" s="151">
        <f>'dXdata - Annual'!H27</f>
        <v>77.635833333333309</v>
      </c>
      <c r="G14" s="151">
        <f>'dXdata - Annual'!I27</f>
        <v>76.55</v>
      </c>
      <c r="H14" s="203">
        <f>'dXdata - Monthly'!CL27</f>
        <v>74.150000000000006</v>
      </c>
      <c r="I14" s="203">
        <f>'dXdata - Monthly'!CM27</f>
        <v>77.25</v>
      </c>
      <c r="J14" s="203">
        <f>'dXdata - Monthly'!CN27</f>
        <v>81.28</v>
      </c>
      <c r="K14" s="203">
        <f>'dXdata - Monthly'!CO27</f>
        <v>85.35</v>
      </c>
      <c r="L14" s="203">
        <f>'dXdata - Monthly'!CP27</f>
        <v>80.02</v>
      </c>
      <c r="M14" s="203">
        <f>'dXdata - Monthly'!CQ27</f>
        <v>79.77</v>
      </c>
      <c r="N14" s="203">
        <f>'dXdata - Monthly'!CR27</f>
        <v>81.8</v>
      </c>
      <c r="O14" s="203">
        <f>'dXdata - Monthly'!CS27</f>
        <v>76.680000000000007</v>
      </c>
      <c r="P14" s="203">
        <f>'dXdata - Monthly'!CT27</f>
        <v>70.239999999999995</v>
      </c>
      <c r="Q14" s="203">
        <f>'dXdata - Monthly'!CU27</f>
        <v>71.989999999999995</v>
      </c>
      <c r="R14" s="203">
        <f>'dXdata - Monthly'!CV27</f>
        <v>69.95</v>
      </c>
      <c r="S14" s="203">
        <f>'dXdata - Monthly'!CW27</f>
        <v>70.12</v>
      </c>
      <c r="T14" s="235">
        <f>'dXdata - Monthly'!CX27</f>
        <v>75.739999999999995</v>
      </c>
      <c r="U14" s="236">
        <f>'dXdata - Monthly'!CY27</f>
        <v>71.53</v>
      </c>
      <c r="V14" s="236">
        <f>'dXdata - Monthly'!CZ27</f>
        <v>68.239999999999995</v>
      </c>
      <c r="W14" s="236">
        <f>'dXdata - Monthly'!DA27</f>
        <v>63.54</v>
      </c>
      <c r="X14" s="236">
        <f>'dXdata - Monthly'!DB27</f>
        <v>62.17</v>
      </c>
      <c r="Y14" s="237">
        <f>'dXdata - Monthly'!DC27</f>
        <v>68.17</v>
      </c>
      <c r="Z14" s="185"/>
    </row>
    <row r="15" spans="1:26" s="166" customFormat="1" ht="16.5" customHeight="1" thickBot="1" x14ac:dyDescent="0.25">
      <c r="A15" s="194">
        <v>12</v>
      </c>
      <c r="B15" s="67" t="s">
        <v>23</v>
      </c>
      <c r="C15" s="65" t="s">
        <v>21</v>
      </c>
      <c r="D15" s="68"/>
      <c r="E15" s="70" t="s">
        <v>224</v>
      </c>
      <c r="F15" s="152">
        <f>'dXdata - Annual'!H28</f>
        <v>2.7254886250000001</v>
      </c>
      <c r="G15" s="152">
        <f>'dXdata - Annual'!I28</f>
        <v>1.4564173490000001</v>
      </c>
      <c r="H15" s="204">
        <f>'dXdata - Monthly'!CL28</f>
        <v>2.9460000000000002</v>
      </c>
      <c r="I15" s="204">
        <f>'dXdata - Monthly'!CM28</f>
        <v>2.0139999999999998</v>
      </c>
      <c r="J15" s="204">
        <f>'dXdata - Monthly'!CN28</f>
        <v>1.7601</v>
      </c>
      <c r="K15" s="204">
        <f>'dXdata - Monthly'!CO28</f>
        <v>1.5331999999999999</v>
      </c>
      <c r="L15" s="204">
        <f>'dXdata - Monthly'!CP28</f>
        <v>1.2884</v>
      </c>
      <c r="M15" s="204">
        <f>'dXdata - Monthly'!CQ28</f>
        <v>1.0528999999999999</v>
      </c>
      <c r="N15" s="204">
        <f>'dXdata - Monthly'!CR28</f>
        <v>0.9052</v>
      </c>
      <c r="O15" s="204">
        <f>'dXdata - Monthly'!CS28</f>
        <v>0.79920000000000002</v>
      </c>
      <c r="P15" s="204">
        <f>'dXdata - Monthly'!CT28</f>
        <v>0.69510000000000005</v>
      </c>
      <c r="Q15" s="204">
        <f>'dXdata - Monthly'!CU28</f>
        <v>0.9284</v>
      </c>
      <c r="R15" s="204">
        <f>'dXdata - Monthly'!CV28</f>
        <v>1.6188</v>
      </c>
      <c r="S15" s="204">
        <f>'dXdata - Monthly'!CW28</f>
        <v>1.9154</v>
      </c>
      <c r="T15" s="238">
        <f>'dXdata - Monthly'!CX28</f>
        <v>1.9305000000000001</v>
      </c>
      <c r="U15" s="239">
        <f>'dXdata - Monthly'!CY28</f>
        <v>2.0714999999999999</v>
      </c>
      <c r="V15" s="239">
        <f>'dXdata - Monthly'!CZ28</f>
        <v>1.9519</v>
      </c>
      <c r="W15" s="239">
        <f>'dXdata - Monthly'!DA28</f>
        <v>2.1023000000000001</v>
      </c>
      <c r="X15" s="239">
        <f>'dXdata - Monthly'!DB28</f>
        <v>1.9653</v>
      </c>
      <c r="Y15" s="240">
        <f>'dXdata - Monthly'!DC28</f>
        <v>1.3413999999999999</v>
      </c>
      <c r="Z15" s="188"/>
    </row>
    <row r="16" spans="1:26" s="163" customFormat="1" ht="16.5" customHeight="1" thickBot="1" x14ac:dyDescent="0.25">
      <c r="A16" s="195"/>
      <c r="B16" s="55" t="s">
        <v>24</v>
      </c>
      <c r="C16" s="56"/>
      <c r="D16" s="57"/>
      <c r="E16" s="180" t="s">
        <v>24</v>
      </c>
      <c r="F16" s="181"/>
      <c r="G16" s="181"/>
      <c r="H16" s="181"/>
      <c r="I16" s="181"/>
      <c r="J16" s="181"/>
      <c r="K16" s="181"/>
      <c r="L16" s="181"/>
      <c r="M16" s="181"/>
      <c r="N16" s="181"/>
      <c r="O16" s="181"/>
      <c r="P16" s="181"/>
      <c r="Q16" s="181"/>
      <c r="R16" s="181"/>
      <c r="S16" s="181"/>
      <c r="T16" s="257"/>
      <c r="U16" s="218"/>
      <c r="V16" s="218"/>
      <c r="W16" s="218"/>
      <c r="X16" s="218"/>
      <c r="Y16" s="219"/>
      <c r="Z16" s="185"/>
    </row>
    <row r="17" spans="1:26" s="163" customFormat="1" ht="16.5" customHeight="1" x14ac:dyDescent="0.2">
      <c r="A17" s="193">
        <v>14</v>
      </c>
      <c r="B17" s="101" t="s">
        <v>25</v>
      </c>
      <c r="C17" s="96" t="s">
        <v>26</v>
      </c>
      <c r="D17" s="97"/>
      <c r="E17" s="211"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6">
        <f>'dXdata - Monthly'!CX14/100</f>
        <v>2.6674570243034879E-2</v>
      </c>
      <c r="U17" s="227">
        <f>'dXdata - Monthly'!CY14/100</f>
        <v>2.8268551236749095E-2</v>
      </c>
      <c r="V17" s="227">
        <f>'dXdata - Monthly'!CZ14/100</f>
        <v>3.0000000000000027E-2</v>
      </c>
      <c r="W17" s="227">
        <f>'dXdata - Monthly'!DA14/100</f>
        <v>1.574344023323615E-2</v>
      </c>
      <c r="X17" s="227">
        <f>'dXdata - Monthly'!DB14/100</f>
        <v>1.8033740546829602E-2</v>
      </c>
      <c r="Y17" s="228">
        <f>'dXdata - Monthly'!DC14/100</f>
        <v>1.8593840790238403E-2</v>
      </c>
      <c r="Z17" s="185"/>
    </row>
    <row r="18" spans="1:26" s="163" customFormat="1" ht="16.5" customHeight="1" x14ac:dyDescent="0.2">
      <c r="A18" s="194">
        <v>15</v>
      </c>
      <c r="B18" s="59" t="s">
        <v>27</v>
      </c>
      <c r="C18" s="60" t="s">
        <v>15</v>
      </c>
      <c r="D18" s="61"/>
      <c r="E18" s="212"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90">
        <f>'dXdata - Monthly'!DB15/100</f>
        <v>1.7337461300309664E-2</v>
      </c>
      <c r="Y18" s="169">
        <f>'dXdata - Monthly'!DC15/100</f>
        <v>1.8587360594795488E-2</v>
      </c>
      <c r="Z18" s="185"/>
    </row>
    <row r="19" spans="1:26" s="163" customFormat="1" ht="16.5" customHeight="1" x14ac:dyDescent="0.2">
      <c r="A19" s="193">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99">
        <f>'dXdata - Monthly'!DB23/100</f>
        <v>4.9193768789286274E-3</v>
      </c>
      <c r="Y19" s="172">
        <f>'dXdata - Monthly'!DC23/100</f>
        <v>3.9043167445697025E-2</v>
      </c>
      <c r="Z19" s="185"/>
    </row>
    <row r="20" spans="1:26" s="163" customFormat="1" ht="17.45" customHeight="1" x14ac:dyDescent="0.2">
      <c r="A20" s="194">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5.5104262633446366E-2</v>
      </c>
      <c r="W20" s="90">
        <f>'dXdata - Monthly'!DA24/100</f>
        <v>5.0990938571033206E-2</v>
      </c>
      <c r="X20" s="90" t="e">
        <f>'dXdata - Monthly'!DB24/100</f>
        <v>#N/A</v>
      </c>
      <c r="Y20" s="169" t="e">
        <f>'dXdata - Monthly'!DC24/100</f>
        <v>#N/A</v>
      </c>
      <c r="Z20" s="185"/>
    </row>
    <row r="21" spans="1:26" s="163" customFormat="1" ht="16.5" customHeight="1" x14ac:dyDescent="0.2">
      <c r="A21" s="193">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99">
        <f>'dXdata - Monthly'!DB25/100</f>
        <v>7.7319587628867925E-3</v>
      </c>
      <c r="Y21" s="172">
        <f>'dXdata - Monthly'!DC25/100</f>
        <v>1.2820512820512775E-2</v>
      </c>
      <c r="Z21" s="185"/>
    </row>
    <row r="22" spans="1:26" s="163" customFormat="1" ht="16.5" customHeight="1" thickBot="1" x14ac:dyDescent="0.25">
      <c r="A22" s="194">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2">
        <f>'dXdata - Monthly'!CX26/100</f>
        <v>4.2599434905455258E-2</v>
      </c>
      <c r="U22" s="233">
        <f>'dXdata - Monthly'!CY26/100</f>
        <v>3.67098689450438E-2</v>
      </c>
      <c r="V22" s="233">
        <f>'dXdata - Monthly'!CZ26/100</f>
        <v>3.768178236263342E-2</v>
      </c>
      <c r="W22" s="233">
        <f>'dXdata - Monthly'!DA26/100</f>
        <v>1.8066783831282907E-2</v>
      </c>
      <c r="X22" s="233">
        <f>'dXdata - Monthly'!DB26/100</f>
        <v>-9.6618357487932016E-4</v>
      </c>
      <c r="Y22" s="234">
        <f>'dXdata - Monthly'!DC26/100</f>
        <v>9.5309928688973589E-3</v>
      </c>
      <c r="Z22" s="185"/>
    </row>
    <row r="23" spans="1:26" s="163" customFormat="1" ht="16.5" customHeight="1" thickBot="1" x14ac:dyDescent="0.25">
      <c r="A23" s="195"/>
      <c r="B23" s="55" t="s">
        <v>36</v>
      </c>
      <c r="C23" s="56"/>
      <c r="D23" s="57"/>
      <c r="E23" s="180" t="s">
        <v>36</v>
      </c>
      <c r="F23" s="181"/>
      <c r="G23" s="181"/>
      <c r="H23" s="181"/>
      <c r="I23" s="181"/>
      <c r="J23" s="181"/>
      <c r="K23" s="181"/>
      <c r="L23" s="181"/>
      <c r="M23" s="181"/>
      <c r="N23" s="181"/>
      <c r="O23" s="181"/>
      <c r="P23" s="181"/>
      <c r="Q23" s="181"/>
      <c r="R23" s="181"/>
      <c r="S23" s="181"/>
      <c r="T23" s="257"/>
      <c r="U23" s="218"/>
      <c r="V23" s="218"/>
      <c r="W23" s="218"/>
      <c r="X23" s="218"/>
      <c r="Y23" s="219"/>
      <c r="Z23" s="185"/>
    </row>
    <row r="24" spans="1:26" s="166" customFormat="1" ht="16.5" customHeight="1" x14ac:dyDescent="0.2">
      <c r="A24" s="193">
        <v>21</v>
      </c>
      <c r="B24" s="101" t="s">
        <v>37</v>
      </c>
      <c r="C24" s="96" t="s">
        <v>15</v>
      </c>
      <c r="D24" s="97"/>
      <c r="E24" s="102" t="s">
        <v>216</v>
      </c>
      <c r="F24" s="103">
        <f>'dXdata - Annual'!H30/100</f>
        <v>1.6418324056568734E-2</v>
      </c>
      <c r="G24" s="103">
        <f>'dXdata - Annual'!I30/100</f>
        <v>1.6952955276317239E-2</v>
      </c>
      <c r="H24" s="99">
        <f>'dXdata - Monthly'!CL30/100</f>
        <v>9.9162358590556554E-3</v>
      </c>
      <c r="I24" s="99">
        <f>'dXdata - Monthly'!CM30/100</f>
        <v>1.3550876375737486E-2</v>
      </c>
      <c r="J24" s="99">
        <f>'dXdata - Monthly'!CN30/100</f>
        <v>1.0605860866960581E-2</v>
      </c>
      <c r="K24" s="99">
        <f>'dXdata - Monthly'!CO30/100</f>
        <v>1.4487877874429511E-2</v>
      </c>
      <c r="L24" s="99">
        <f>'dXdata - Monthly'!CP30/100</f>
        <v>1.4954718592872451E-2</v>
      </c>
      <c r="M24" s="99">
        <f>'dXdata - Monthly'!CQ30/100</f>
        <v>1.7096836593774034E-2</v>
      </c>
      <c r="N24" s="99">
        <f>'dXdata - Monthly'!CR30/100</f>
        <v>1.93920022684273E-2</v>
      </c>
      <c r="O24" s="99">
        <f>'dXdata - Monthly'!CS30/100</f>
        <v>1.8379926195293494E-2</v>
      </c>
      <c r="P24" s="99">
        <f>'dXdata - Monthly'!CT30/100</f>
        <v>2.1570410908303472E-2</v>
      </c>
      <c r="Q24" s="99">
        <f>'dXdata - Monthly'!CU30/100</f>
        <v>2.2641688433791662E-2</v>
      </c>
      <c r="R24" s="99">
        <f>'dXdata - Monthly'!CV30/100</f>
        <v>1.8598502093878588E-2</v>
      </c>
      <c r="S24" s="99">
        <f>'dXdata - Monthly'!CW30/100</f>
        <v>2.21682504647569E-2</v>
      </c>
      <c r="T24" s="226">
        <f>'dXdata - Monthly'!CX30/100</f>
        <v>2.354520762859913E-2</v>
      </c>
      <c r="U24" s="227">
        <f>'dXdata - Monthly'!CY30/100</f>
        <v>1.5583423464349266E-2</v>
      </c>
      <c r="V24" s="227">
        <f>'dXdata - Monthly'!CZ30/100</f>
        <v>1.780298912742051E-2</v>
      </c>
      <c r="W24" s="227">
        <f>'dXdata - Monthly'!DA30/100</f>
        <v>1.3426718134426308E-2</v>
      </c>
      <c r="X24" s="227" t="e">
        <f>'dXdata - Monthly'!DB30/100</f>
        <v>#N/A</v>
      </c>
      <c r="Y24" s="228" t="e">
        <f>'dXdata - Monthly'!DC30/100</f>
        <v>#N/A</v>
      </c>
      <c r="Z24" s="188"/>
    </row>
    <row r="25" spans="1:26" s="163" customFormat="1" ht="16.5" customHeight="1" x14ac:dyDescent="0.2">
      <c r="A25" s="194">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32">
        <f>'dXdata - Monthly'!DB31/100</f>
        <v>4.9500000000000002E-2</v>
      </c>
      <c r="Y25" s="173">
        <f>'dXdata - Monthly'!DC31/100</f>
        <v>4.9500000000000002E-2</v>
      </c>
      <c r="Z25" s="185"/>
    </row>
    <row r="26" spans="1:26" s="163" customFormat="1" ht="16.5" customHeight="1" thickBot="1" x14ac:dyDescent="0.25">
      <c r="A26" s="193">
        <v>23</v>
      </c>
      <c r="B26" s="104" t="s">
        <v>40</v>
      </c>
      <c r="C26" s="105"/>
      <c r="D26" s="106"/>
      <c r="E26" s="102" t="s">
        <v>41</v>
      </c>
      <c r="F26" s="213">
        <f>'dXdata - Annual'!H32/100</f>
        <v>0.05</v>
      </c>
      <c r="G26" s="213">
        <f>'dXdata - Annual'!I32/100</f>
        <v>4.7291666666666669E-2</v>
      </c>
      <c r="H26" s="205">
        <f>'dXdata - Monthly'!CL32/100</f>
        <v>5.2499999999999998E-2</v>
      </c>
      <c r="I26" s="205">
        <f>'dXdata - Monthly'!CM32/100</f>
        <v>5.2499999999999998E-2</v>
      </c>
      <c r="J26" s="205">
        <f>'dXdata - Monthly'!CN32/100</f>
        <v>5.2499999999999998E-2</v>
      </c>
      <c r="K26" s="205">
        <f>'dXdata - Monthly'!CO32/100</f>
        <v>5.2499999999999998E-2</v>
      </c>
      <c r="L26" s="205">
        <f>'dXdata - Monthly'!CP32/100</f>
        <v>5.2499999999999998E-2</v>
      </c>
      <c r="M26" s="205">
        <f>'dXdata - Monthly'!CQ32/100</f>
        <v>0.05</v>
      </c>
      <c r="N26" s="205">
        <f>'dXdata - Monthly'!CR32/100</f>
        <v>4.7500000000000001E-2</v>
      </c>
      <c r="O26" s="205">
        <f>'dXdata - Monthly'!CS32/100</f>
        <v>4.7500000000000001E-2</v>
      </c>
      <c r="P26" s="205">
        <f>'dXdata - Monthly'!CT32/100</f>
        <v>4.4999999999999998E-2</v>
      </c>
      <c r="Q26" s="205">
        <f>'dXdata - Monthly'!CU32/100</f>
        <v>0.04</v>
      </c>
      <c r="R26" s="205">
        <f>'dXdata - Monthly'!CV32/100</f>
        <v>0.04</v>
      </c>
      <c r="S26" s="205">
        <f>'dXdata - Monthly'!CW32/100</f>
        <v>3.5000000000000003E-2</v>
      </c>
      <c r="T26" s="229">
        <f>'dXdata - Monthly'!CX32/100</f>
        <v>3.5000000000000003E-2</v>
      </c>
      <c r="U26" s="230">
        <f>'dXdata - Monthly'!CY32/100</f>
        <v>3.2500000000000001E-2</v>
      </c>
      <c r="V26" s="230">
        <f>'dXdata - Monthly'!CZ32/100</f>
        <v>0.03</v>
      </c>
      <c r="W26" s="230">
        <f>'dXdata - Monthly'!DA32/100</f>
        <v>0.03</v>
      </c>
      <c r="X26" s="230">
        <f>'dXdata - Monthly'!DB32/100</f>
        <v>0.03</v>
      </c>
      <c r="Y26" s="231">
        <f>'dXdata - Monthly'!DC32/100</f>
        <v>0.03</v>
      </c>
      <c r="Z26" s="185"/>
    </row>
    <row r="27" spans="1:26" s="163" customFormat="1" ht="16.5" customHeight="1" thickBot="1" x14ac:dyDescent="0.25">
      <c r="A27" s="195"/>
      <c r="B27" s="55" t="s">
        <v>42</v>
      </c>
      <c r="C27" s="56"/>
      <c r="D27" s="57"/>
      <c r="E27" s="180" t="s">
        <v>42</v>
      </c>
      <c r="F27" s="181"/>
      <c r="G27" s="181"/>
      <c r="H27" s="181"/>
      <c r="I27" s="181"/>
      <c r="J27" s="181"/>
      <c r="K27" s="181"/>
      <c r="L27" s="181"/>
      <c r="M27" s="181"/>
      <c r="N27" s="181"/>
      <c r="O27" s="181"/>
      <c r="P27" s="181"/>
      <c r="Q27" s="181"/>
      <c r="R27" s="181"/>
      <c r="S27" s="181"/>
      <c r="T27" s="257"/>
      <c r="U27" s="218"/>
      <c r="V27" s="218"/>
      <c r="W27" s="218"/>
      <c r="X27" s="218"/>
      <c r="Y27" s="219"/>
      <c r="Z27" s="185"/>
    </row>
    <row r="28" spans="1:26" s="163" customFormat="1" ht="16.5" customHeight="1" x14ac:dyDescent="0.2">
      <c r="A28" s="193">
        <v>25</v>
      </c>
      <c r="B28" s="101" t="s">
        <v>43</v>
      </c>
      <c r="C28" s="96" t="s">
        <v>44</v>
      </c>
      <c r="D28" s="97"/>
      <c r="E28" s="102" t="s">
        <v>247</v>
      </c>
      <c r="F28" s="153">
        <f>'dXdata - Annual'!H33</f>
        <v>101.979097</v>
      </c>
      <c r="G28" s="153">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0">
        <f>'dXdata - Monthly'!CX33</f>
        <v>9.0551750000000002</v>
      </c>
      <c r="U28" s="221">
        <f>'dXdata - Monthly'!CY33</f>
        <v>9.0003670000000007</v>
      </c>
      <c r="V28" s="221">
        <f>'dXdata - Monthly'!CZ33</f>
        <v>9.0573580000000007</v>
      </c>
      <c r="W28" s="221">
        <f>'dXdata - Monthly'!DA33</f>
        <v>9.0508799999999994</v>
      </c>
      <c r="X28" s="221" t="e">
        <f>'dXdata - Monthly'!DB33</f>
        <v>#N/A</v>
      </c>
      <c r="Y28" s="222" t="e">
        <f>'dXdata - Monthly'!DC33</f>
        <v>#N/A</v>
      </c>
      <c r="Z28" s="185"/>
    </row>
    <row r="29" spans="1:26" s="163" customFormat="1" ht="16.5" customHeight="1" x14ac:dyDescent="0.2">
      <c r="A29" s="194">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3.8282441266332237</v>
      </c>
      <c r="V29" s="138">
        <f>'dXdata - Monthly'!CZ34</f>
        <v>3.8568584292175401</v>
      </c>
      <c r="W29" s="138">
        <f>'dXdata - Monthly'!DA34</f>
        <v>3.8824755634268531</v>
      </c>
      <c r="X29" s="138" t="e">
        <f>'dXdata - Monthly'!DB34</f>
        <v>#N/A</v>
      </c>
      <c r="Y29" s="174" t="e">
        <f>'dXdata - Monthly'!DC34</f>
        <v>#N/A</v>
      </c>
      <c r="Z29" s="185"/>
    </row>
    <row r="30" spans="1:26" s="167" customFormat="1" ht="16.5" customHeight="1" x14ac:dyDescent="0.2">
      <c r="A30" s="193">
        <v>28</v>
      </c>
      <c r="B30" s="101" t="s">
        <v>47</v>
      </c>
      <c r="C30" s="96" t="s">
        <v>48</v>
      </c>
      <c r="D30" s="97"/>
      <c r="E30" s="145" t="s">
        <v>49</v>
      </c>
      <c r="F30" s="109">
        <f>'dXdata - Annual'!H36</f>
        <v>19579</v>
      </c>
      <c r="G30" s="109">
        <f>'dXdata - Annual'!I36</f>
        <v>24369</v>
      </c>
      <c r="H30" s="144">
        <f>'dXdata - Monthly'!CL36</f>
        <v>1951</v>
      </c>
      <c r="I30" s="144">
        <f>'dXdata - Monthly'!CM36</f>
        <v>1674</v>
      </c>
      <c r="J30" s="144">
        <f>'dXdata - Monthly'!CN36</f>
        <v>1760</v>
      </c>
      <c r="K30" s="144">
        <f>'dXdata - Monthly'!CO36</f>
        <v>1831</v>
      </c>
      <c r="L30" s="144">
        <f>'dXdata - Monthly'!CP36</f>
        <v>1996</v>
      </c>
      <c r="M30" s="144">
        <f>'dXdata - Monthly'!CQ36</f>
        <v>1966</v>
      </c>
      <c r="N30" s="144">
        <f>'dXdata - Monthly'!CR36</f>
        <v>2471</v>
      </c>
      <c r="O30" s="144">
        <f>'dXdata - Monthly'!CS36</f>
        <v>1675</v>
      </c>
      <c r="P30" s="144">
        <f>'dXdata - Monthly'!CT36</f>
        <v>2090</v>
      </c>
      <c r="Q30" s="144">
        <f>'dXdata - Monthly'!CU36</f>
        <v>2690</v>
      </c>
      <c r="R30" s="144">
        <f>'dXdata - Monthly'!CV36</f>
        <v>2548</v>
      </c>
      <c r="S30" s="144">
        <f>'dXdata - Monthly'!CW36</f>
        <v>1717</v>
      </c>
      <c r="T30" s="143">
        <f>'dXdata - Monthly'!CX36</f>
        <v>1629</v>
      </c>
      <c r="U30" s="144">
        <f>'dXdata - Monthly'!CY36</f>
        <v>2407</v>
      </c>
      <c r="V30" s="144">
        <f>'dXdata - Monthly'!CZ36</f>
        <v>2235</v>
      </c>
      <c r="W30" s="144">
        <f>'dXdata - Monthly'!DA36</f>
        <v>3102</v>
      </c>
      <c r="X30" s="144">
        <f>'dXdata - Monthly'!DB36</f>
        <v>3039</v>
      </c>
      <c r="Y30" s="175" t="e">
        <f>'dXdata - Monthly'!DC36</f>
        <v>#N/A</v>
      </c>
      <c r="Z30" s="189"/>
    </row>
    <row r="31" spans="1:26" s="163" customFormat="1" ht="16.5" customHeight="1" x14ac:dyDescent="0.2">
      <c r="A31" s="194">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36">
        <f>'dXdata - Monthly'!DB37</f>
        <v>226</v>
      </c>
      <c r="Y31" s="176" t="e">
        <f>'dXdata - Monthly'!DC37</f>
        <v>#N/A</v>
      </c>
      <c r="Z31" s="185"/>
    </row>
    <row r="32" spans="1:26" s="163" customFormat="1" ht="16.5" customHeight="1" x14ac:dyDescent="0.2">
      <c r="A32" s="193">
        <v>31</v>
      </c>
      <c r="B32" s="101" t="s">
        <v>53</v>
      </c>
      <c r="C32" s="96" t="s">
        <v>52</v>
      </c>
      <c r="D32" s="97"/>
      <c r="E32" s="102" t="s">
        <v>249</v>
      </c>
      <c r="F32" s="109">
        <f>'dXdata - Annual'!H38</f>
        <v>27407</v>
      </c>
      <c r="G32" s="109">
        <f>'dXdata - Annual'!I38</f>
        <v>26976</v>
      </c>
      <c r="H32" s="144">
        <f>'dXdata - Monthly'!CL38</f>
        <v>1649</v>
      </c>
      <c r="I32" s="144">
        <f>'dXdata - Monthly'!CM38</f>
        <v>2132</v>
      </c>
      <c r="J32" s="144">
        <f>'dXdata - Monthly'!CN38</f>
        <v>2658</v>
      </c>
      <c r="K32" s="144">
        <f>'dXdata - Monthly'!CO38</f>
        <v>2876</v>
      </c>
      <c r="L32" s="144">
        <f>'dXdata - Monthly'!CP38</f>
        <v>3090</v>
      </c>
      <c r="M32" s="144">
        <f>'dXdata - Monthly'!CQ38</f>
        <v>2737</v>
      </c>
      <c r="N32" s="144">
        <f>'dXdata - Monthly'!CR38</f>
        <v>2374</v>
      </c>
      <c r="O32" s="144">
        <f>'dXdata - Monthly'!CS38</f>
        <v>2182</v>
      </c>
      <c r="P32" s="144">
        <f>'dXdata - Monthly'!CT38</f>
        <v>2000</v>
      </c>
      <c r="Q32" s="144">
        <f>'dXdata - Monthly'!CU38</f>
        <v>2167</v>
      </c>
      <c r="R32" s="144">
        <f>'dXdata - Monthly'!CV38</f>
        <v>1793</v>
      </c>
      <c r="S32" s="144">
        <f>'dXdata - Monthly'!CW38</f>
        <v>1318</v>
      </c>
      <c r="T32" s="143">
        <f>'dXdata - Monthly'!CX38</f>
        <v>1449</v>
      </c>
      <c r="U32" s="144">
        <f>'dXdata - Monthly'!CY38</f>
        <v>1719</v>
      </c>
      <c r="V32" s="144">
        <f>'dXdata - Monthly'!CZ38</f>
        <v>2156</v>
      </c>
      <c r="W32" s="144">
        <f>'dXdata - Monthly'!DA38</f>
        <v>2231</v>
      </c>
      <c r="X32" s="144">
        <f>'dXdata - Monthly'!DB38</f>
        <v>2568</v>
      </c>
      <c r="Y32" s="175">
        <f>'dXdata - Monthly'!DC38</f>
        <v>2286</v>
      </c>
      <c r="Z32" s="185"/>
    </row>
    <row r="33" spans="1:26" s="163" customFormat="1" ht="16.5" customHeight="1" x14ac:dyDescent="0.2">
      <c r="A33" s="194">
        <v>32</v>
      </c>
      <c r="B33" s="71" t="s">
        <v>54</v>
      </c>
      <c r="C33" s="60" t="s">
        <v>51</v>
      </c>
      <c r="D33" s="61"/>
      <c r="E33" s="70" t="s">
        <v>250</v>
      </c>
      <c r="F33" s="147">
        <f>'dXdata - Annual'!H40</f>
        <v>80.608823529411765</v>
      </c>
      <c r="G33" s="147">
        <f>'dXdata - Annual'!I40</f>
        <v>72.315899525507334</v>
      </c>
      <c r="H33" s="148">
        <f>'dXdata - Monthly'!CL40*100</f>
        <v>77.164248947122132</v>
      </c>
      <c r="I33" s="148">
        <f>'dXdata - Monthly'!CM40*100</f>
        <v>78.642567318332723</v>
      </c>
      <c r="J33" s="148">
        <f>'dXdata - Monthly'!CN40*100</f>
        <v>83.769303498266623</v>
      </c>
      <c r="K33" s="148">
        <f>'dXdata - Monthly'!CO40*100</f>
        <v>82.383271268977367</v>
      </c>
      <c r="L33" s="148">
        <f>'dXdata - Monthly'!CP40*100</f>
        <v>71.247406041042197</v>
      </c>
      <c r="M33" s="148">
        <f>'dXdata - Monthly'!CQ40*100</f>
        <v>72.064244339125864</v>
      </c>
      <c r="N33" s="148">
        <f>'dXdata - Monthly'!CR40*100</f>
        <v>65.889536497363309</v>
      </c>
      <c r="O33" s="148">
        <f>'dXdata - Monthly'!CS40*100</f>
        <v>61.690698331919705</v>
      </c>
      <c r="P33" s="148">
        <f>'dXdata - Monthly'!CT40*100</f>
        <v>54.244643341470031</v>
      </c>
      <c r="Q33" s="148">
        <f>'dXdata - Monthly'!CU40*100</f>
        <v>66.390931372549019</v>
      </c>
      <c r="R33" s="148">
        <f>'dXdata - Monthly'!CV40*100</f>
        <v>77.051998281048554</v>
      </c>
      <c r="S33" s="148">
        <f>'dXdata - Monthly'!CW40*100</f>
        <v>106.46203554119546</v>
      </c>
      <c r="T33" s="149">
        <f>'dXdata - Monthly'!CX40*100</f>
        <v>50.034530386740329</v>
      </c>
      <c r="U33" s="148">
        <f>'dXdata - Monthly'!CY40*100</f>
        <v>60.742049469964662</v>
      </c>
      <c r="V33" s="148">
        <f>'dXdata - Monthly'!CZ40*100</f>
        <v>53.658536585365859</v>
      </c>
      <c r="W33" s="148">
        <f>'dXdata - Monthly'!DA40*100</f>
        <v>55.277502477700693</v>
      </c>
      <c r="X33" s="148">
        <f>'dXdata - Monthly'!DB40*100</f>
        <v>53.046891138194582</v>
      </c>
      <c r="Y33" s="177">
        <f>'dXdata - Monthly'!DC40*100</f>
        <v>54.132133554345252</v>
      </c>
      <c r="Z33" s="185"/>
    </row>
    <row r="34" spans="1:26" s="163" customFormat="1" ht="16.5" customHeight="1" thickBot="1" x14ac:dyDescent="0.25">
      <c r="A34" s="193">
        <v>33</v>
      </c>
      <c r="B34" s="104" t="s">
        <v>55</v>
      </c>
      <c r="C34" s="96" t="s">
        <v>44</v>
      </c>
      <c r="D34" s="106"/>
      <c r="E34" s="102" t="s">
        <v>251</v>
      </c>
      <c r="F34" s="108">
        <f>'dXdata - Annual'!H39</f>
        <v>536.57541666666668</v>
      </c>
      <c r="G34" s="108">
        <f>'dXdata - Annual'!I39</f>
        <v>606.07074999999998</v>
      </c>
      <c r="H34" s="206">
        <f>'dXdata - Monthly'!CL39/1000</f>
        <v>569.38900000000001</v>
      </c>
      <c r="I34" s="206">
        <f>'dXdata - Monthly'!CM39/1000</f>
        <v>583.10699999999997</v>
      </c>
      <c r="J34" s="206">
        <f>'dXdata - Monthly'!CN39/1000</f>
        <v>596.21100000000001</v>
      </c>
      <c r="K34" s="206">
        <f>'dXdata - Monthly'!CO39/1000</f>
        <v>608.53499999999997</v>
      </c>
      <c r="L34" s="206">
        <f>'dXdata - Monthly'!CP39/1000</f>
        <v>612.80399999999997</v>
      </c>
      <c r="M34" s="206">
        <f>'dXdata - Monthly'!CQ39/1000</f>
        <v>623.18200000000002</v>
      </c>
      <c r="N34" s="206">
        <f>'dXdata - Monthly'!CR39/1000</f>
        <v>606.42700000000002</v>
      </c>
      <c r="O34" s="206">
        <f>'dXdata - Monthly'!CS39/1000</f>
        <v>609.23</v>
      </c>
      <c r="P34" s="206">
        <f>'dXdata - Monthly'!CT39/1000</f>
        <v>622.20500000000004</v>
      </c>
      <c r="Q34" s="206">
        <f>'dXdata - Monthly'!CU39/1000</f>
        <v>621.01499999999999</v>
      </c>
      <c r="R34" s="206">
        <f>'dXdata - Monthly'!CV39/1000</f>
        <v>615.66800000000001</v>
      </c>
      <c r="S34" s="206">
        <f>'dXdata - Monthly'!CW39/1000</f>
        <v>605.07600000000002</v>
      </c>
      <c r="T34" s="223">
        <f>'dXdata - Monthly'!CX39/1000</f>
        <v>604.96100000000001</v>
      </c>
      <c r="U34" s="224">
        <f>'dXdata - Monthly'!CY39/1000</f>
        <v>612.43399999999997</v>
      </c>
      <c r="V34" s="224">
        <f>'dXdata - Monthly'!CZ39/1000</f>
        <v>639.57799999999997</v>
      </c>
      <c r="W34" s="224">
        <f>'dXdata - Monthly'!DA39/1000</f>
        <v>646.61</v>
      </c>
      <c r="X34" s="224">
        <f>'dXdata - Monthly'!DB39/1000</f>
        <v>649.75099999999998</v>
      </c>
      <c r="Y34" s="225">
        <f>'dXdata - Monthly'!DC39/1000</f>
        <v>646.14700000000005</v>
      </c>
      <c r="Z34" s="185"/>
    </row>
    <row r="35" spans="1:26" s="163" customFormat="1" ht="16.5" customHeight="1" thickBot="1" x14ac:dyDescent="0.25">
      <c r="A35" s="193"/>
      <c r="B35" s="124" t="s">
        <v>56</v>
      </c>
      <c r="C35" s="125"/>
      <c r="D35" s="126"/>
      <c r="E35" s="180" t="s">
        <v>56</v>
      </c>
      <c r="F35" s="181"/>
      <c r="G35" s="181"/>
      <c r="H35" s="181"/>
      <c r="I35" s="181"/>
      <c r="J35" s="181"/>
      <c r="K35" s="181"/>
      <c r="L35" s="181"/>
      <c r="M35" s="181"/>
      <c r="N35" s="181"/>
      <c r="O35" s="181"/>
      <c r="P35" s="181"/>
      <c r="Q35" s="181"/>
      <c r="R35" s="181"/>
      <c r="S35" s="181"/>
      <c r="T35" s="257"/>
      <c r="U35" s="218"/>
      <c r="V35" s="218"/>
      <c r="W35" s="218"/>
      <c r="X35" s="218"/>
      <c r="Y35" s="219"/>
      <c r="Z35" s="185"/>
    </row>
    <row r="36" spans="1:26" s="168" customFormat="1" ht="16.5" customHeight="1" x14ac:dyDescent="0.2">
      <c r="A36" s="196">
        <v>35</v>
      </c>
      <c r="B36" s="129" t="s">
        <v>57</v>
      </c>
      <c r="C36" s="129" t="s">
        <v>46</v>
      </c>
      <c r="D36" s="130"/>
      <c r="E36" s="73" t="s">
        <v>252</v>
      </c>
      <c r="F36" s="147">
        <f>'dXdata - Annual'!H41</f>
        <v>400.61625460451711</v>
      </c>
      <c r="G36" s="147">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5">
        <f>'dXdata - Monthly'!CX41</f>
        <v>34.564565571805005</v>
      </c>
      <c r="U36" s="216">
        <f>'dXdata - Monthly'!CY41</f>
        <v>30.962078197036504</v>
      </c>
      <c r="V36" s="216">
        <f>'dXdata - Monthly'!CZ41</f>
        <v>32.416448995875065</v>
      </c>
      <c r="W36" s="216">
        <f>'dXdata - Monthly'!DA41</f>
        <v>29.832752555358077</v>
      </c>
      <c r="X36" s="216" t="e">
        <f>'dXdata - Monthly'!DB41</f>
        <v>#N/A</v>
      </c>
      <c r="Y36" s="217" t="e">
        <f>'dXdata - Monthly'!DC41</f>
        <v>#N/A</v>
      </c>
      <c r="Z36" s="190"/>
    </row>
    <row r="37" spans="1:26" s="168" customFormat="1" ht="16.5" customHeight="1" x14ac:dyDescent="0.2">
      <c r="A37" s="197">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8.615774</v>
      </c>
      <c r="V37" s="142">
        <f>'dXdata - Monthly'!CZ42</f>
        <v>8.425046</v>
      </c>
      <c r="W37" s="142">
        <f>'dXdata - Monthly'!DA42</f>
        <v>8.4965480000000007</v>
      </c>
      <c r="X37" s="142" t="e">
        <f>'dXdata - Monthly'!DB42</f>
        <v>#N/A</v>
      </c>
      <c r="Y37" s="178" t="e">
        <f>'dXdata - Monthly'!DC42</f>
        <v>#N/A</v>
      </c>
      <c r="Z37" s="190"/>
    </row>
    <row r="38" spans="1:26" s="168" customFormat="1" ht="16.5" customHeight="1" x14ac:dyDescent="0.2">
      <c r="A38" s="196">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40">
        <f>'dXdata - Monthly'!DB45</f>
        <v>8</v>
      </c>
      <c r="Y38" s="179" t="e">
        <f>'dXdata - Monthly'!DC45</f>
        <v>#N/A</v>
      </c>
      <c r="Z38" s="190"/>
    </row>
    <row r="39" spans="1:26" s="168" customFormat="1" ht="16.5" customHeight="1" thickBot="1" x14ac:dyDescent="0.25">
      <c r="A39" s="198">
        <v>41</v>
      </c>
      <c r="B39" s="127" t="s">
        <v>60</v>
      </c>
      <c r="C39" s="127" t="s">
        <v>52</v>
      </c>
      <c r="D39" s="128"/>
      <c r="E39" s="128" t="s">
        <v>253</v>
      </c>
      <c r="F39" s="123">
        <f>'dXdata - Annual'!H46</f>
        <v>5936.9073628300011</v>
      </c>
      <c r="G39" s="123">
        <f>'dXdata - Annual'!I46</f>
        <v>8639.521490520001</v>
      </c>
      <c r="H39" s="224">
        <f>'dXdata - Monthly'!CL46</f>
        <v>456.99197142999998</v>
      </c>
      <c r="I39" s="224">
        <f>'dXdata - Monthly'!CM46</f>
        <v>659.75532835000001</v>
      </c>
      <c r="J39" s="224">
        <f>'dXdata - Monthly'!CN46</f>
        <v>809.8440833599999</v>
      </c>
      <c r="K39" s="224">
        <f>'dXdata - Monthly'!CO46</f>
        <v>1247.7227134600003</v>
      </c>
      <c r="L39" s="224">
        <f>'dXdata - Monthly'!CP46</f>
        <v>507.16028582000001</v>
      </c>
      <c r="M39" s="224">
        <f>'dXdata - Monthly'!CQ46</f>
        <v>664.56245182000009</v>
      </c>
      <c r="N39" s="224">
        <f>'dXdata - Monthly'!CR46</f>
        <v>617.54631173999996</v>
      </c>
      <c r="O39" s="224">
        <f>'dXdata - Monthly'!CS46</f>
        <v>753.53058670000007</v>
      </c>
      <c r="P39" s="224">
        <f>'dXdata - Monthly'!CT46</f>
        <v>826.17102242999988</v>
      </c>
      <c r="Q39" s="224">
        <f>'dXdata - Monthly'!CU46</f>
        <v>681.86083250000001</v>
      </c>
      <c r="R39" s="224">
        <f>'dXdata - Monthly'!CV46</f>
        <v>578.06406535000008</v>
      </c>
      <c r="S39" s="224">
        <f>'dXdata - Monthly'!CW46</f>
        <v>836.31183755999984</v>
      </c>
      <c r="T39" s="223">
        <f>'dXdata - Monthly'!CX46</f>
        <v>394.9804029</v>
      </c>
      <c r="U39" s="224">
        <f>'dXdata - Monthly'!CY46</f>
        <v>649.95940260000009</v>
      </c>
      <c r="V39" s="224">
        <f>'dXdata - Monthly'!CZ46</f>
        <v>680.4560360800001</v>
      </c>
      <c r="W39" s="224">
        <f>'dXdata - Monthly'!DA46</f>
        <v>729.57823200999997</v>
      </c>
      <c r="X39" s="224">
        <f>'dXdata - Monthly'!DB46</f>
        <v>755.34778891999997</v>
      </c>
      <c r="Y39" s="225">
        <f>'dXdata - Monthly'!DC46</f>
        <v>1385.8192623900002</v>
      </c>
      <c r="Z39" s="190"/>
    </row>
    <row r="40" spans="1:26" s="162" customFormat="1" ht="27.75" customHeight="1" x14ac:dyDescent="0.2">
      <c r="A40" s="4"/>
      <c r="B40" s="158"/>
      <c r="C40" s="159"/>
      <c r="D40" s="159"/>
      <c r="E40" s="259" t="s">
        <v>243</v>
      </c>
      <c r="F40" s="259"/>
      <c r="G40" s="259"/>
      <c r="H40" s="259"/>
      <c r="I40" s="259"/>
      <c r="J40" s="259"/>
      <c r="K40" s="259"/>
      <c r="L40" s="259"/>
      <c r="M40" s="259"/>
      <c r="N40" s="259"/>
      <c r="O40" s="259"/>
      <c r="P40" s="259"/>
      <c r="Q40" s="259"/>
      <c r="R40" s="259"/>
      <c r="S40" s="259"/>
      <c r="T40" s="259"/>
      <c r="U40" s="201"/>
      <c r="V40" s="214"/>
      <c r="W40" s="255"/>
      <c r="X40" s="255"/>
      <c r="Y40" s="255"/>
      <c r="Z40" s="54"/>
    </row>
    <row r="41" spans="1:26" s="162" customFormat="1" ht="12.75" customHeight="1" x14ac:dyDescent="0.25">
      <c r="A41" s="4"/>
      <c r="B41" s="158"/>
      <c r="C41" s="159"/>
      <c r="D41" s="159"/>
      <c r="E41" s="54" t="s">
        <v>261</v>
      </c>
      <c r="F41" s="88"/>
      <c r="G41" s="88"/>
      <c r="H41" s="88"/>
      <c r="I41" s="88"/>
      <c r="J41" s="88"/>
      <c r="K41" s="88"/>
      <c r="L41" s="88"/>
      <c r="M41" s="88"/>
      <c r="N41" s="88"/>
      <c r="O41" s="88"/>
      <c r="P41" s="88"/>
      <c r="Q41" s="88"/>
      <c r="R41" s="88"/>
      <c r="S41" s="88"/>
      <c r="T41" s="207"/>
      <c r="U41" s="207"/>
      <c r="V41" s="207"/>
      <c r="W41" s="207"/>
      <c r="X41" s="207"/>
      <c r="Y41" s="207"/>
      <c r="Z41" s="54"/>
    </row>
    <row r="42" spans="1:26" s="162" customFormat="1" hidden="1" x14ac:dyDescent="0.25">
      <c r="A42" s="4"/>
      <c r="B42" s="158"/>
      <c r="C42" s="159"/>
      <c r="D42" s="159"/>
      <c r="E42" s="54" t="s">
        <v>221</v>
      </c>
      <c r="F42" s="88"/>
      <c r="G42" s="88"/>
      <c r="H42" s="88"/>
      <c r="I42" s="88"/>
      <c r="J42" s="88"/>
      <c r="K42" s="88"/>
      <c r="L42" s="88"/>
      <c r="M42" s="88"/>
      <c r="N42" s="88"/>
      <c r="O42" s="88"/>
      <c r="P42" s="88"/>
      <c r="Q42" s="88"/>
      <c r="R42" s="88"/>
      <c r="S42" s="88"/>
      <c r="T42" s="207"/>
      <c r="U42" s="207"/>
      <c r="V42" s="207"/>
      <c r="W42" s="207"/>
      <c r="X42" s="207"/>
      <c r="Y42" s="207"/>
      <c r="Z42" s="54"/>
    </row>
    <row r="43" spans="1:26" s="162" customFormat="1" x14ac:dyDescent="0.25">
      <c r="A43" s="4"/>
      <c r="B43" s="158"/>
      <c r="C43" s="159"/>
      <c r="D43" s="159"/>
      <c r="E43" s="54" t="s">
        <v>61</v>
      </c>
      <c r="F43" s="88"/>
      <c r="G43" s="88"/>
      <c r="H43" s="88"/>
      <c r="I43" s="88"/>
      <c r="J43" s="88"/>
      <c r="K43" s="88"/>
      <c r="L43" s="88"/>
      <c r="M43" s="88"/>
      <c r="N43" s="88"/>
      <c r="O43" s="88"/>
      <c r="P43" s="88"/>
      <c r="Q43" s="88"/>
      <c r="R43" s="88"/>
      <c r="S43" s="88"/>
      <c r="T43" s="207"/>
      <c r="U43" s="207"/>
      <c r="V43" s="207"/>
      <c r="W43" s="207"/>
      <c r="X43" s="207"/>
      <c r="Y43" s="207"/>
      <c r="Z43" s="54"/>
    </row>
    <row r="44" spans="1:26" s="162" customFormat="1" x14ac:dyDescent="0.25">
      <c r="A44" s="4"/>
      <c r="B44" s="158"/>
      <c r="C44" s="159"/>
      <c r="D44" s="159"/>
      <c r="E44" s="160" t="s">
        <v>223</v>
      </c>
      <c r="F44" s="161"/>
      <c r="G44" s="161"/>
      <c r="H44" s="161"/>
      <c r="I44" s="88"/>
      <c r="J44" s="88"/>
      <c r="K44" s="88"/>
      <c r="L44" s="88"/>
      <c r="M44" s="88"/>
      <c r="N44" s="88"/>
      <c r="O44" s="88"/>
      <c r="P44" s="88"/>
      <c r="Q44" s="88"/>
      <c r="R44" s="88"/>
      <c r="S44" s="88"/>
      <c r="T44" s="207"/>
      <c r="U44" s="207"/>
      <c r="V44" s="207"/>
      <c r="W44" s="207"/>
      <c r="X44" s="207"/>
      <c r="Y44" s="207"/>
      <c r="Z44" s="54"/>
    </row>
    <row r="45" spans="1:26" s="162" customFormat="1" x14ac:dyDescent="0.25">
      <c r="A45" s="4"/>
      <c r="B45" s="158"/>
      <c r="C45" s="159"/>
      <c r="D45" s="159"/>
      <c r="E45" s="160" t="s">
        <v>225</v>
      </c>
      <c r="F45" s="161"/>
      <c r="G45" s="161"/>
      <c r="H45" s="161"/>
      <c r="I45" s="88"/>
      <c r="J45" s="88"/>
      <c r="K45" s="88"/>
      <c r="L45" s="88"/>
      <c r="M45" s="88"/>
      <c r="N45" s="88"/>
      <c r="O45" s="88"/>
      <c r="P45" s="88"/>
      <c r="Q45" s="88"/>
      <c r="R45" s="88"/>
      <c r="S45" s="88"/>
      <c r="T45" s="207"/>
      <c r="U45" s="207"/>
      <c r="V45" s="207"/>
      <c r="W45" s="207"/>
      <c r="X45" s="207"/>
      <c r="Y45" s="207"/>
      <c r="Z45" s="54"/>
    </row>
    <row r="46" spans="1:26" s="162" customFormat="1" ht="12" customHeight="1" x14ac:dyDescent="0.25">
      <c r="A46" s="4"/>
      <c r="B46" s="158"/>
      <c r="C46" s="159"/>
      <c r="D46" s="159"/>
      <c r="E46" s="258" t="s">
        <v>254</v>
      </c>
      <c r="F46" s="258"/>
      <c r="G46" s="258"/>
      <c r="H46" s="258"/>
      <c r="I46" s="150"/>
      <c r="J46" s="150"/>
      <c r="K46" s="150"/>
      <c r="L46" s="150"/>
      <c r="M46" s="150"/>
      <c r="N46" s="150"/>
      <c r="O46" s="150"/>
      <c r="P46" s="150"/>
      <c r="Q46" s="150"/>
      <c r="R46" s="150"/>
      <c r="S46" s="150"/>
      <c r="T46" s="208"/>
      <c r="U46" s="208"/>
      <c r="V46" s="208"/>
      <c r="W46" s="208"/>
      <c r="X46" s="208"/>
      <c r="Y46" s="208"/>
      <c r="Z46" s="54"/>
    </row>
    <row r="47" spans="1:26" s="162" customFormat="1" ht="24.95" customHeight="1" x14ac:dyDescent="0.25">
      <c r="A47" s="4"/>
      <c r="B47" s="158"/>
      <c r="C47" s="159"/>
      <c r="D47" s="159"/>
      <c r="E47" s="258" t="s">
        <v>255</v>
      </c>
      <c r="F47" s="258"/>
      <c r="G47" s="258"/>
      <c r="H47" s="258"/>
      <c r="I47" s="258"/>
      <c r="J47" s="258"/>
      <c r="K47" s="258"/>
      <c r="L47" s="258"/>
      <c r="M47" s="258"/>
      <c r="N47" s="258"/>
      <c r="O47" s="258"/>
      <c r="P47" s="258"/>
      <c r="Q47" s="258"/>
      <c r="R47" s="258"/>
      <c r="S47" s="258"/>
      <c r="T47" s="258"/>
      <c r="U47" s="209"/>
      <c r="V47" s="209"/>
      <c r="W47" s="209"/>
      <c r="X47" s="209"/>
      <c r="Y47" s="209"/>
      <c r="Z47" s="54"/>
    </row>
    <row r="48" spans="1:26" s="162" customFormat="1" ht="10.5" customHeight="1" x14ac:dyDescent="0.25">
      <c r="A48" s="4"/>
      <c r="B48" s="158"/>
      <c r="C48" s="159"/>
      <c r="D48" s="159"/>
      <c r="E48" s="258" t="s">
        <v>256</v>
      </c>
      <c r="F48" s="258"/>
      <c r="G48" s="258"/>
      <c r="H48" s="258"/>
      <c r="I48" s="150"/>
      <c r="J48" s="150"/>
      <c r="K48" s="150"/>
      <c r="L48" s="150"/>
      <c r="M48" s="150"/>
      <c r="N48" s="150"/>
      <c r="O48" s="150"/>
      <c r="P48" s="150"/>
      <c r="Q48" s="150"/>
      <c r="R48" s="150"/>
      <c r="S48" s="150"/>
      <c r="T48" s="208"/>
      <c r="U48" s="208"/>
      <c r="V48" s="208"/>
      <c r="W48" s="208"/>
      <c r="X48" s="208"/>
      <c r="Y48" s="208"/>
      <c r="Z48" s="54"/>
    </row>
    <row r="49" spans="1:26" s="162" customFormat="1" x14ac:dyDescent="0.25">
      <c r="A49" s="4"/>
      <c r="B49" s="158"/>
      <c r="C49" s="159"/>
      <c r="D49" s="159"/>
      <c r="E49" s="258" t="s">
        <v>257</v>
      </c>
      <c r="F49" s="258"/>
      <c r="G49" s="258"/>
      <c r="H49" s="258"/>
      <c r="I49" s="258"/>
      <c r="J49" s="258"/>
      <c r="K49" s="258"/>
      <c r="L49" s="258"/>
      <c r="M49" s="258"/>
      <c r="N49" s="258"/>
      <c r="O49" s="258"/>
      <c r="P49" s="258"/>
      <c r="Q49" s="258"/>
      <c r="R49" s="258"/>
      <c r="S49" s="258"/>
      <c r="T49" s="258"/>
      <c r="U49" s="209"/>
      <c r="V49" s="209"/>
      <c r="W49" s="209"/>
      <c r="X49" s="209"/>
      <c r="Y49" s="209"/>
      <c r="Z49" s="54"/>
    </row>
    <row r="50" spans="1:26" s="162" customFormat="1" ht="12.6" customHeight="1" x14ac:dyDescent="0.25">
      <c r="A50" s="4"/>
      <c r="B50" s="158"/>
      <c r="C50" s="159"/>
      <c r="D50" s="159"/>
      <c r="E50" s="258" t="s">
        <v>263</v>
      </c>
      <c r="F50" s="258"/>
      <c r="G50" s="258"/>
      <c r="H50" s="258"/>
      <c r="I50" s="258"/>
      <c r="J50" s="258"/>
      <c r="K50" s="258"/>
      <c r="L50" s="258"/>
      <c r="M50" s="258"/>
      <c r="N50" s="258"/>
      <c r="O50" s="258"/>
      <c r="P50" s="258"/>
      <c r="Q50" s="258"/>
      <c r="R50" s="258"/>
      <c r="S50" s="258"/>
      <c r="T50" s="258"/>
      <c r="U50" s="209"/>
      <c r="V50" s="209"/>
      <c r="W50" s="209"/>
      <c r="X50" s="209"/>
      <c r="Y50" s="209"/>
      <c r="Z50" s="54"/>
    </row>
    <row r="51" spans="1:26" s="162" customFormat="1" x14ac:dyDescent="0.25">
      <c r="A51" s="4"/>
      <c r="B51" s="158"/>
      <c r="C51" s="159"/>
      <c r="D51" s="159"/>
      <c r="E51" s="54" t="s">
        <v>240</v>
      </c>
      <c r="F51" s="88"/>
      <c r="G51" s="88"/>
      <c r="H51" s="88"/>
      <c r="I51" s="88"/>
      <c r="J51" s="88"/>
      <c r="K51" s="88"/>
      <c r="L51" s="88"/>
      <c r="M51" s="88"/>
      <c r="N51" s="88"/>
      <c r="O51" s="88"/>
      <c r="P51" s="88"/>
      <c r="Q51" s="88"/>
      <c r="R51" s="88"/>
      <c r="S51" s="88"/>
      <c r="T51" s="207"/>
      <c r="U51" s="207"/>
      <c r="V51" s="207"/>
      <c r="W51" s="207"/>
      <c r="X51" s="207"/>
      <c r="Y51" s="207"/>
      <c r="Z51" s="54"/>
    </row>
    <row r="58" spans="1:26" x14ac:dyDescent="0.2">
      <c r="E58" s="13"/>
    </row>
  </sheetData>
  <sheetProtection algorithmName="SHA-512" hashValue="/6mUuX8XUdpPUbrsEnddJpLho/vObQ9oztRq8N5wyLadAfclsFmSHDo/X9Rm+vjVh8U0qL0RFU3op6oEfFa5eA==" saltValue="I8hs7D0OpPnPMWxB3gI4cw=="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60" t="str">
        <f ca="1">TEXT(TODAY()-30,"MMMM yyyy")</f>
        <v>June 2025</v>
      </c>
      <c r="B1" s="260"/>
      <c r="C1" s="260"/>
      <c r="D1" s="260"/>
      <c r="E1" s="260"/>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v>45809</v>
      </c>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45853</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v>1.8593840790238403</v>
      </c>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45853</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v>1.8587360594795488</v>
      </c>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45849</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v>7.3</v>
      </c>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45849</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v>6.8</v>
      </c>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45853</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5">
        <v>1059.0999999999999</v>
      </c>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45827</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68820</v>
      </c>
      <c r="BO19" s="45">
        <v>64140</v>
      </c>
      <c r="BP19" s="45">
        <v>60150</v>
      </c>
      <c r="BQ19" s="45">
        <v>57310</v>
      </c>
      <c r="BR19" s="45">
        <v>53690</v>
      </c>
      <c r="BS19" s="45">
        <v>52090</v>
      </c>
      <c r="BT19" s="45">
        <v>51410</v>
      </c>
      <c r="BU19" s="45">
        <v>50160</v>
      </c>
      <c r="BV19" s="45">
        <v>47840</v>
      </c>
      <c r="BW19" s="45">
        <v>46960</v>
      </c>
      <c r="BX19" s="45">
        <v>45040</v>
      </c>
      <c r="BY19" s="45">
        <v>44090</v>
      </c>
      <c r="BZ19" s="45">
        <v>42040</v>
      </c>
      <c r="CA19" s="45">
        <v>41210</v>
      </c>
      <c r="CB19" s="45">
        <v>40790</v>
      </c>
      <c r="CC19" s="45">
        <v>41180</v>
      </c>
      <c r="CD19" s="45">
        <v>41740</v>
      </c>
      <c r="CE19" s="45">
        <v>43730</v>
      </c>
      <c r="CF19" s="45">
        <v>45660</v>
      </c>
      <c r="CG19" s="45">
        <v>50450</v>
      </c>
      <c r="CH19" s="45">
        <v>49610</v>
      </c>
      <c r="CI19" s="45">
        <v>50090</v>
      </c>
      <c r="CJ19" s="45">
        <v>52290</v>
      </c>
      <c r="CK19" s="45">
        <v>53740</v>
      </c>
      <c r="CL19" s="45">
        <v>55230</v>
      </c>
      <c r="CM19" s="45">
        <v>54140</v>
      </c>
      <c r="CN19" s="45">
        <v>53340</v>
      </c>
      <c r="CO19" s="45">
        <v>50990</v>
      </c>
      <c r="CP19" s="45">
        <v>51080</v>
      </c>
      <c r="CQ19" s="45">
        <v>51080</v>
      </c>
      <c r="CR19" s="45">
        <v>54100</v>
      </c>
      <c r="CS19" s="45">
        <v>54640</v>
      </c>
      <c r="CT19" s="45">
        <v>53600</v>
      </c>
      <c r="CU19" s="45">
        <v>54530</v>
      </c>
      <c r="CV19" s="45">
        <v>53890</v>
      </c>
      <c r="CW19" s="45">
        <v>55020</v>
      </c>
      <c r="CX19" s="45">
        <v>54870</v>
      </c>
      <c r="CY19" s="45">
        <v>57050</v>
      </c>
      <c r="CZ19" s="45">
        <v>57780</v>
      </c>
      <c r="DA19" s="45">
        <v>59050</v>
      </c>
      <c r="DB19" s="45" t="e">
        <v>#N/A</v>
      </c>
      <c r="DC19" s="45" t="e">
        <v>#N/A</v>
      </c>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45827</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-66.760046367851629</v>
      </c>
      <c r="BO20" s="44">
        <v>-68.777685829723012</v>
      </c>
      <c r="BP20" s="44">
        <v>-69.524243806049554</v>
      </c>
      <c r="BQ20" s="44">
        <v>-71.294765840220393</v>
      </c>
      <c r="BR20" s="44">
        <v>-74.066560401874128</v>
      </c>
      <c r="BS20" s="44">
        <v>-72.727748691099478</v>
      </c>
      <c r="BT20" s="44">
        <v>-72.171700768647824</v>
      </c>
      <c r="BU20" s="44">
        <v>-71.853431345042367</v>
      </c>
      <c r="BV20" s="44">
        <v>-68.389057750759875</v>
      </c>
      <c r="BW20" s="44">
        <v>-45.331781140861473</v>
      </c>
      <c r="BX20" s="44">
        <v>-43.636591165060693</v>
      </c>
      <c r="BY20" s="44">
        <v>-40.26554667389243</v>
      </c>
      <c r="BZ20" s="44">
        <v>-38.913106655042142</v>
      </c>
      <c r="CA20" s="44">
        <v>-35.749922045525416</v>
      </c>
      <c r="CB20" s="44">
        <v>-32.186201163757275</v>
      </c>
      <c r="CC20" s="44">
        <v>-28.145175362065956</v>
      </c>
      <c r="CD20" s="44">
        <v>-22.257403613335814</v>
      </c>
      <c r="CE20" s="44">
        <v>-16.049145709349201</v>
      </c>
      <c r="CF20" s="44">
        <v>-11.18459443687998</v>
      </c>
      <c r="CG20" s="44">
        <v>0.57814992025517764</v>
      </c>
      <c r="CH20" s="44">
        <v>3.6998327759197425</v>
      </c>
      <c r="CI20" s="44">
        <v>6.665247018739362</v>
      </c>
      <c r="CJ20" s="44">
        <v>16.096802841918301</v>
      </c>
      <c r="CK20" s="44">
        <v>21.887049217509635</v>
      </c>
      <c r="CL20" s="44">
        <v>31.37488106565176</v>
      </c>
      <c r="CM20" s="44">
        <v>31.375879640863857</v>
      </c>
      <c r="CN20" s="44">
        <v>30.767344937484676</v>
      </c>
      <c r="CO20" s="44">
        <v>23.822243807673637</v>
      </c>
      <c r="CP20" s="44">
        <v>22.376617153809299</v>
      </c>
      <c r="CQ20" s="44">
        <v>16.807683512462845</v>
      </c>
      <c r="CR20" s="44">
        <v>18.484450284713105</v>
      </c>
      <c r="CS20" s="44">
        <v>8.3052527254707584</v>
      </c>
      <c r="CT20" s="44">
        <v>8.0427333198951789</v>
      </c>
      <c r="CU20" s="44">
        <v>8.8640447195048822</v>
      </c>
      <c r="CV20" s="44">
        <v>3.059858481545219</v>
      </c>
      <c r="CW20" s="44">
        <v>2.3818384815779581</v>
      </c>
      <c r="CX20" s="44">
        <v>-0.65181966322650498</v>
      </c>
      <c r="CY20" s="44">
        <v>5.3749538234207694</v>
      </c>
      <c r="CZ20" s="44">
        <v>8.3239595050618611</v>
      </c>
      <c r="DA20" s="44">
        <v>15.807020984506771</v>
      </c>
      <c r="DB20" s="44" t="e">
        <v>#N/A</v>
      </c>
      <c r="DC20" s="44" t="e">
        <v>#N/A</v>
      </c>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45827</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21760</v>
      </c>
      <c r="BO21" s="45">
        <v>20120</v>
      </c>
      <c r="BP21" s="45">
        <v>18950</v>
      </c>
      <c r="BQ21" s="45">
        <v>18180</v>
      </c>
      <c r="BR21" s="45">
        <v>17110</v>
      </c>
      <c r="BS21" s="45">
        <v>16530</v>
      </c>
      <c r="BT21" s="45">
        <v>16080</v>
      </c>
      <c r="BU21" s="45">
        <v>15240</v>
      </c>
      <c r="BV21" s="45">
        <v>14590</v>
      </c>
      <c r="BW21" s="45">
        <v>14110</v>
      </c>
      <c r="BX21" s="45">
        <v>13790</v>
      </c>
      <c r="BY21" s="45">
        <v>13680</v>
      </c>
      <c r="BZ21" s="45">
        <v>13110</v>
      </c>
      <c r="CA21" s="45">
        <v>13000</v>
      </c>
      <c r="CB21" s="45">
        <v>12990</v>
      </c>
      <c r="CC21" s="45">
        <v>13230</v>
      </c>
      <c r="CD21" s="45">
        <v>13590</v>
      </c>
      <c r="CE21" s="45">
        <v>14190</v>
      </c>
      <c r="CF21" s="45">
        <v>14620</v>
      </c>
      <c r="CG21" s="45">
        <v>15720</v>
      </c>
      <c r="CH21" s="45">
        <v>15800</v>
      </c>
      <c r="CI21" s="45">
        <v>16090</v>
      </c>
      <c r="CJ21" s="45">
        <v>16430</v>
      </c>
      <c r="CK21" s="45">
        <v>16790</v>
      </c>
      <c r="CL21" s="45">
        <v>17350</v>
      </c>
      <c r="CM21" s="45">
        <v>17020</v>
      </c>
      <c r="CN21" s="45">
        <v>16890</v>
      </c>
      <c r="CO21" s="45">
        <v>16500</v>
      </c>
      <c r="CP21" s="45">
        <v>16740</v>
      </c>
      <c r="CQ21" s="45">
        <v>16810</v>
      </c>
      <c r="CR21" s="45">
        <v>17160</v>
      </c>
      <c r="CS21" s="45">
        <v>17020</v>
      </c>
      <c r="CT21" s="45">
        <v>16680</v>
      </c>
      <c r="CU21" s="45">
        <v>16820</v>
      </c>
      <c r="CV21" s="45">
        <v>16610</v>
      </c>
      <c r="CW21" s="45">
        <v>17170</v>
      </c>
      <c r="CX21" s="45">
        <v>17430</v>
      </c>
      <c r="CY21" s="45">
        <v>18230</v>
      </c>
      <c r="CZ21" s="45">
        <v>18650</v>
      </c>
      <c r="DA21" s="45">
        <v>19420</v>
      </c>
      <c r="DB21" s="45" t="e">
        <v>#N/A</v>
      </c>
      <c r="DC21" s="45" t="e">
        <v>#N/A</v>
      </c>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45827</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-69.300225733634306</v>
      </c>
      <c r="BO22" s="44">
        <v>-71.343113516593078</v>
      </c>
      <c r="BP22" s="44">
        <v>-72.339804408115612</v>
      </c>
      <c r="BQ22" s="44">
        <v>-74.537815126050418</v>
      </c>
      <c r="BR22" s="44">
        <v>-77.498684902682797</v>
      </c>
      <c r="BS22" s="44">
        <v>-76.351931330472098</v>
      </c>
      <c r="BT22" s="44">
        <v>-74.500475737392961</v>
      </c>
      <c r="BU22" s="44">
        <v>-74.897051556580465</v>
      </c>
      <c r="BV22" s="44">
        <v>-72.713671217505137</v>
      </c>
      <c r="BW22" s="44">
        <v>-50.543287767262527</v>
      </c>
      <c r="BX22" s="44">
        <v>-47.745358090185675</v>
      </c>
      <c r="BY22" s="44">
        <v>-42.205323193916357</v>
      </c>
      <c r="BZ22" s="44">
        <v>-39.751838235294116</v>
      </c>
      <c r="CA22" s="44">
        <v>-35.387673956262425</v>
      </c>
      <c r="CB22" s="44">
        <v>-31.451187335092346</v>
      </c>
      <c r="CC22" s="44">
        <v>-27.227722772277229</v>
      </c>
      <c r="CD22" s="44">
        <v>-20.572764465225013</v>
      </c>
      <c r="CE22" s="44">
        <v>-14.156079854809434</v>
      </c>
      <c r="CF22" s="44">
        <v>-9.0796019900497456</v>
      </c>
      <c r="CG22" s="44">
        <v>3.1496062992125928</v>
      </c>
      <c r="CH22" s="44">
        <v>8.2933516106922447</v>
      </c>
      <c r="CI22" s="44">
        <v>14.032600992204113</v>
      </c>
      <c r="CJ22" s="44">
        <v>19.144307469180568</v>
      </c>
      <c r="CK22" s="44">
        <v>22.733918128654974</v>
      </c>
      <c r="CL22" s="44">
        <v>32.341723874904659</v>
      </c>
      <c r="CM22" s="44">
        <v>30.92307692307692</v>
      </c>
      <c r="CN22" s="44">
        <v>30.023094688221708</v>
      </c>
      <c r="CO22" s="44">
        <v>24.716553287981856</v>
      </c>
      <c r="CP22" s="44">
        <v>23.178807947019877</v>
      </c>
      <c r="CQ22" s="44">
        <v>18.463706835799854</v>
      </c>
      <c r="CR22" s="44">
        <v>17.373461012311896</v>
      </c>
      <c r="CS22" s="44">
        <v>8.269720101781175</v>
      </c>
      <c r="CT22" s="44">
        <v>5.5696202531645644</v>
      </c>
      <c r="CU22" s="44">
        <v>4.5369794903666882</v>
      </c>
      <c r="CV22" s="44">
        <v>1.0955569080949523</v>
      </c>
      <c r="CW22" s="44">
        <v>2.2632519356760028</v>
      </c>
      <c r="CX22" s="44">
        <v>0.4610951008645614</v>
      </c>
      <c r="CY22" s="44">
        <v>7.1092831962397129</v>
      </c>
      <c r="CZ22" s="44">
        <v>10.420367081113092</v>
      </c>
      <c r="DA22" s="44">
        <v>17.696969696969699</v>
      </c>
      <c r="DB22" s="44" t="e">
        <v>#N/A</v>
      </c>
      <c r="DC22" s="44" t="e">
        <v>#N/A</v>
      </c>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45849</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v>3.9043167445697025</v>
      </c>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45849</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5.5104262633446366</v>
      </c>
      <c r="DA24" s="44">
        <v>5.0990938571033206</v>
      </c>
      <c r="DB24" s="44" t="e">
        <v>#N/A</v>
      </c>
      <c r="DC24" s="44" t="e">
        <v>#N/A</v>
      </c>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45849</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v>1.2820512820512775</v>
      </c>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45849</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44">
        <v>0.95309928688973589</v>
      </c>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45849</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v>68.17</v>
      </c>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45849</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1">
        <v>1.3413999999999999</v>
      </c>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45849</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v>
      </c>
      <c r="BS29" s="44">
        <v>1360.2</v>
      </c>
      <c r="BT29" s="44">
        <v>1366.4</v>
      </c>
      <c r="BU29" s="44">
        <v>1372.6</v>
      </c>
      <c r="BV29" s="44">
        <v>1378.8</v>
      </c>
      <c r="BW29" s="44">
        <v>1385</v>
      </c>
      <c r="BX29" s="44">
        <v>1391.2</v>
      </c>
      <c r="BY29" s="44">
        <v>1397.4</v>
      </c>
      <c r="BZ29" s="44">
        <v>1403.6</v>
      </c>
      <c r="CA29" s="44">
        <v>1409.8</v>
      </c>
      <c r="CB29" s="44">
        <v>1416</v>
      </c>
      <c r="CC29" s="44">
        <v>1422.2</v>
      </c>
      <c r="CD29" s="44">
        <v>1429.5</v>
      </c>
      <c r="CE29" s="44">
        <v>1436.8</v>
      </c>
      <c r="CF29" s="44">
        <v>1444.1</v>
      </c>
      <c r="CG29" s="44">
        <v>1451.4</v>
      </c>
      <c r="CH29" s="44">
        <v>1458.7</v>
      </c>
      <c r="CI29" s="44">
        <v>1466</v>
      </c>
      <c r="CJ29" s="44">
        <v>1473.3</v>
      </c>
      <c r="CK29" s="44">
        <v>1480.6</v>
      </c>
      <c r="CL29" s="44">
        <v>1487.9</v>
      </c>
      <c r="CM29" s="44">
        <v>1495.2</v>
      </c>
      <c r="CN29" s="44">
        <v>1502.5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4">
        <v>1572.0033632208135</v>
      </c>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45849</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0.99162358590556554</v>
      </c>
      <c r="CM30" s="44">
        <v>1.3550876375737486</v>
      </c>
      <c r="CN30" s="44">
        <v>1.0605860866960581</v>
      </c>
      <c r="CO30" s="44">
        <v>1.4487877874429511</v>
      </c>
      <c r="CP30" s="44">
        <v>1.4954718592872451</v>
      </c>
      <c r="CQ30" s="44">
        <v>1.7096836593774034</v>
      </c>
      <c r="CR30" s="44">
        <v>1.93920022684273</v>
      </c>
      <c r="CS30" s="44">
        <v>1.8379926195293494</v>
      </c>
      <c r="CT30" s="44">
        <v>2.1570410908303472</v>
      </c>
      <c r="CU30" s="44">
        <v>2.2641688433791662</v>
      </c>
      <c r="CV30" s="44">
        <v>1.8598502093878588</v>
      </c>
      <c r="CW30" s="44">
        <v>2.21682504647569</v>
      </c>
      <c r="CX30" s="44">
        <v>2.354520762859913</v>
      </c>
      <c r="CY30" s="44">
        <v>1.5583423464349266</v>
      </c>
      <c r="CZ30" s="44">
        <v>1.780298912742051</v>
      </c>
      <c r="DA30" s="44">
        <v>1.3426718134426308</v>
      </c>
      <c r="DB30" s="44" t="e">
        <v>#N/A</v>
      </c>
      <c r="DC30" s="44" t="e">
        <v>#N/A</v>
      </c>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45849</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v>4.95</v>
      </c>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45849</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v>3</v>
      </c>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45832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9.0003670000000007</v>
      </c>
      <c r="CZ33" s="44">
        <v>9.0573580000000007</v>
      </c>
      <c r="DA33" s="44">
        <v>9.0508799999999994</v>
      </c>
      <c r="DB33" s="44" t="e">
        <v>#N/A</v>
      </c>
      <c r="DC33" s="44" t="e">
        <v>#N/A</v>
      </c>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45832</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3.8282441266332237</v>
      </c>
      <c r="CZ34" s="50">
        <v>3.8568584292175401</v>
      </c>
      <c r="DA34" s="50">
        <v>3.8824755634268531</v>
      </c>
      <c r="DB34" s="50" t="e">
        <v>#N/A</v>
      </c>
      <c r="DC34" s="50" t="e">
        <v>#N/A</v>
      </c>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t="e">
        <v>#N/A</v>
      </c>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45825</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t="e">
        <v>#N/A</v>
      </c>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45849</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v>226</v>
      </c>
      <c r="DC37" s="45" t="e">
        <v>#N/A</v>
      </c>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45849</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2876</v>
      </c>
      <c r="CP38" s="51">
        <v>3090</v>
      </c>
      <c r="CQ38" s="51">
        <v>2737</v>
      </c>
      <c r="CR38" s="51">
        <v>2374</v>
      </c>
      <c r="CS38" s="51">
        <v>2182</v>
      </c>
      <c r="CT38" s="51">
        <v>2000</v>
      </c>
      <c r="CU38" s="51">
        <v>2167</v>
      </c>
      <c r="CV38" s="51">
        <v>1793</v>
      </c>
      <c r="CW38" s="51">
        <v>1318</v>
      </c>
      <c r="CX38" s="51">
        <v>1449</v>
      </c>
      <c r="CY38" s="51">
        <v>1719</v>
      </c>
      <c r="CZ38" s="51">
        <v>2156</v>
      </c>
      <c r="DA38" s="51">
        <v>2231</v>
      </c>
      <c r="DB38" s="51">
        <v>2568</v>
      </c>
      <c r="DC38" s="51">
        <v>2286</v>
      </c>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45849</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622205</v>
      </c>
      <c r="CU39" s="51">
        <v>621015</v>
      </c>
      <c r="CV39" s="51">
        <v>615668</v>
      </c>
      <c r="CW39" s="51">
        <v>605076</v>
      </c>
      <c r="CX39" s="51">
        <v>604961</v>
      </c>
      <c r="CY39" s="51">
        <v>612434</v>
      </c>
      <c r="CZ39" s="51">
        <v>639578</v>
      </c>
      <c r="DA39" s="51">
        <v>646610</v>
      </c>
      <c r="DB39" s="51">
        <v>649751</v>
      </c>
      <c r="DC39" s="51">
        <v>646147</v>
      </c>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45849</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0.82383271268977365</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0.60742049469964665</v>
      </c>
      <c r="CZ40" s="51">
        <v>0.53658536585365857</v>
      </c>
      <c r="DA40" s="51">
        <v>0.55277502477700691</v>
      </c>
      <c r="DB40" s="51">
        <v>0.53046891138194585</v>
      </c>
      <c r="DC40" s="51">
        <v>0.54132133554345252</v>
      </c>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45832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30.962078197036504</v>
      </c>
      <c r="CZ41" s="44">
        <v>32.416448995875065</v>
      </c>
      <c r="DA41" s="44">
        <v>29.832752555358077</v>
      </c>
      <c r="DB41" s="44" t="e">
        <v>#N/A</v>
      </c>
      <c r="DC41" s="44" t="e">
        <v>#N/A</v>
      </c>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45832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8.615774</v>
      </c>
      <c r="CZ42" s="44">
        <v>8.425046</v>
      </c>
      <c r="DA42" s="44">
        <v>8.4965480000000007</v>
      </c>
      <c r="DB42" s="44" t="e">
        <v>#N/A</v>
      </c>
      <c r="DC42" s="44" t="e">
        <v>#N/A</v>
      </c>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t="e">
        <v>#N/A</v>
      </c>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t="e">
        <v>#N/A</v>
      </c>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45849</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v>8</v>
      </c>
      <c r="DC45" s="45" t="e">
        <v>#N/A</v>
      </c>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45849</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1160.66917592</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375.54939353999998</v>
      </c>
      <c r="AH46" s="134">
        <v>331.35374831000013</v>
      </c>
      <c r="AI46" s="134">
        <v>365.95578530999995</v>
      </c>
      <c r="AJ46" s="134">
        <v>339.84943040000007</v>
      </c>
      <c r="AK46" s="134">
        <v>349.20139588000001</v>
      </c>
      <c r="AL46" s="134">
        <v>400.23251922999998</v>
      </c>
      <c r="AM46" s="134">
        <v>464.30543584999987</v>
      </c>
      <c r="AN46" s="134">
        <v>1121.16836865</v>
      </c>
      <c r="AO46" s="134">
        <v>296.52734249999997</v>
      </c>
      <c r="AP46" s="134">
        <v>208.99793284999998</v>
      </c>
      <c r="AQ46" s="134">
        <v>333.32297793999999</v>
      </c>
      <c r="AR46" s="134">
        <v>210.36395752999996</v>
      </c>
      <c r="AS46" s="134">
        <v>296.54430002999999</v>
      </c>
      <c r="AT46" s="134">
        <v>232.75557558999998</v>
      </c>
      <c r="AU46" s="134">
        <v>272.44694135000009</v>
      </c>
      <c r="AV46" s="134">
        <v>324.70987084000001</v>
      </c>
      <c r="AW46" s="134">
        <v>331.78892980999996</v>
      </c>
      <c r="AX46" s="134">
        <v>320.86415459</v>
      </c>
      <c r="AY46" s="134">
        <v>325.50077742999997</v>
      </c>
      <c r="AZ46" s="134">
        <v>284.70218688</v>
      </c>
      <c r="BA46" s="134">
        <v>272.45464461</v>
      </c>
      <c r="BB46" s="134">
        <v>294.62428894999999</v>
      </c>
      <c r="BC46" s="134">
        <v>668.10305397999991</v>
      </c>
      <c r="BD46" s="134">
        <v>423.86241857000005</v>
      </c>
      <c r="BE46" s="134">
        <v>407.64637544999999</v>
      </c>
      <c r="BF46" s="134">
        <v>455.41125213999999</v>
      </c>
      <c r="BG46" s="134">
        <v>1062.2875802600001</v>
      </c>
      <c r="BH46" s="134">
        <v>435.68765002999999</v>
      </c>
      <c r="BI46" s="134">
        <v>346.49178476999998</v>
      </c>
      <c r="BJ46" s="134">
        <v>358.15822659000003</v>
      </c>
      <c r="BK46" s="134">
        <v>383.00155788000001</v>
      </c>
      <c r="BL46" s="134">
        <v>397.00377302999993</v>
      </c>
      <c r="BM46" s="134">
        <v>383.23811834999992</v>
      </c>
      <c r="BN46" s="134">
        <v>369.69944876</v>
      </c>
      <c r="BO46" s="134">
        <v>373.82390373999999</v>
      </c>
      <c r="BP46" s="134">
        <v>600.40471234999995</v>
      </c>
      <c r="BQ46" s="134">
        <v>490.83127633999993</v>
      </c>
      <c r="BR46" s="134">
        <v>484.11840097000004</v>
      </c>
      <c r="BS46" s="134">
        <v>640.81894965000015</v>
      </c>
      <c r="BT46" s="134">
        <v>427.70673921999992</v>
      </c>
      <c r="BU46" s="134">
        <v>627.44753559000014</v>
      </c>
      <c r="BV46" s="134">
        <v>539.86020944999984</v>
      </c>
      <c r="BW46" s="134">
        <v>414.93986176999988</v>
      </c>
      <c r="BX46" s="134">
        <v>379.08013215000005</v>
      </c>
      <c r="BY46" s="134">
        <v>345.97251831000005</v>
      </c>
      <c r="BZ46" s="134">
        <v>323.77081506000002</v>
      </c>
      <c r="CA46" s="134">
        <v>398.78359657999999</v>
      </c>
      <c r="CB46" s="134">
        <v>482.4575389900001</v>
      </c>
      <c r="CC46" s="134">
        <v>522.70180920999996</v>
      </c>
      <c r="CD46" s="134">
        <v>589.56416281999998</v>
      </c>
      <c r="CE46" s="134">
        <v>478.41250978999994</v>
      </c>
      <c r="CF46" s="134">
        <v>454.58790119000003</v>
      </c>
      <c r="CG46" s="134">
        <v>772.80129559</v>
      </c>
      <c r="CH46" s="134">
        <v>529.9821788700001</v>
      </c>
      <c r="CI46" s="134">
        <v>422.97260559000006</v>
      </c>
      <c r="CJ46" s="134">
        <v>518.15816956000003</v>
      </c>
      <c r="CK46" s="134">
        <v>442.71477957999997</v>
      </c>
      <c r="CL46" s="134">
        <v>456.99197142999998</v>
      </c>
      <c r="CM46" s="134">
        <v>659.75532835000001</v>
      </c>
      <c r="CN46" s="134">
        <v>809.8440833599999</v>
      </c>
      <c r="CO46" s="134">
        <v>1247.7227134600003</v>
      </c>
      <c r="CP46" s="134">
        <v>507.16028582000001</v>
      </c>
      <c r="CQ46" s="134">
        <v>664.56245182000009</v>
      </c>
      <c r="CR46" s="134">
        <v>617.54631173999996</v>
      </c>
      <c r="CS46" s="134">
        <v>753.53058670000007</v>
      </c>
      <c r="CT46" s="134">
        <v>826.17102242999988</v>
      </c>
      <c r="CU46" s="134">
        <v>681.86083250000001</v>
      </c>
      <c r="CV46" s="134">
        <v>578.06406535000008</v>
      </c>
      <c r="CW46" s="134">
        <v>836.31183755999984</v>
      </c>
      <c r="CX46" s="134">
        <v>394.9804029</v>
      </c>
      <c r="CY46" s="134">
        <v>649.95940260000009</v>
      </c>
      <c r="CZ46" s="134">
        <v>680.4560360800001</v>
      </c>
      <c r="DA46" s="134">
        <v>729.57823200999997</v>
      </c>
      <c r="DB46" s="134">
        <v>755.34778891999997</v>
      </c>
      <c r="DC46" s="134">
        <v>1385.8192623900002</v>
      </c>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45786</v>
      </c>
      <c r="F19" s="45">
        <v>163452.5</v>
      </c>
      <c r="G19" s="45">
        <v>53475</v>
      </c>
      <c r="H19" s="45">
        <v>46044.166666666664</v>
      </c>
      <c r="I19" s="45">
        <v>53470</v>
      </c>
      <c r="J19" s="45"/>
    </row>
    <row r="20" spans="1:10" x14ac:dyDescent="0.2">
      <c r="A20" s="41" t="s">
        <v>175</v>
      </c>
      <c r="C20" s="41" t="s">
        <v>15</v>
      </c>
      <c r="D20" s="78" t="s">
        <v>170</v>
      </c>
      <c r="E20" s="77">
        <v>45786</v>
      </c>
      <c r="F20" s="50">
        <v>101.73717177327286</v>
      </c>
      <c r="G20" s="50">
        <v>-67.28407335464432</v>
      </c>
      <c r="H20" s="50">
        <v>-13.895901511609788</v>
      </c>
      <c r="I20" s="50">
        <v>16.127631078855444</v>
      </c>
      <c r="J20" s="50"/>
    </row>
    <row r="21" spans="1:10" x14ac:dyDescent="0.2">
      <c r="A21" s="41" t="s">
        <v>176</v>
      </c>
      <c r="C21" s="41" t="s">
        <v>13</v>
      </c>
      <c r="D21" s="78" t="s">
        <v>170</v>
      </c>
      <c r="E21" s="77">
        <v>45786</v>
      </c>
      <c r="F21" s="45">
        <v>56897.5</v>
      </c>
      <c r="G21" s="45">
        <v>16678.333333333332</v>
      </c>
      <c r="H21" s="45">
        <v>14630</v>
      </c>
      <c r="I21" s="45">
        <v>16897.5</v>
      </c>
      <c r="J21" s="45"/>
    </row>
    <row r="22" spans="1:10" x14ac:dyDescent="0.2">
      <c r="A22" s="41" t="s">
        <v>177</v>
      </c>
      <c r="C22" s="41" t="s">
        <v>15</v>
      </c>
      <c r="D22" s="78" t="s">
        <v>170</v>
      </c>
      <c r="E22" s="77">
        <v>45786</v>
      </c>
      <c r="F22" s="50">
        <v>108.14889336016095</v>
      </c>
      <c r="G22" s="50">
        <v>-70.687054205662236</v>
      </c>
      <c r="H22" s="50">
        <v>-12.28140301788747</v>
      </c>
      <c r="I22" s="50">
        <v>15.498974709501034</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45849</v>
      </c>
      <c r="F30" s="44">
        <v>5.9645257908515825</v>
      </c>
      <c r="G30" s="44">
        <v>4.1399435729772449</v>
      </c>
      <c r="H30" s="44">
        <v>1.6418324056568734</v>
      </c>
      <c r="I30" s="44">
        <v>1.6952955276317239</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45751</v>
      </c>
      <c r="F38" s="45">
        <v>27684</v>
      </c>
      <c r="G38" s="45">
        <v>29659</v>
      </c>
      <c r="H38" s="45">
        <v>27407</v>
      </c>
      <c r="I38" s="45">
        <v>26976</v>
      </c>
      <c r="J38" s="45"/>
    </row>
    <row r="39" spans="1:10" x14ac:dyDescent="0.2">
      <c r="A39" s="41" t="s">
        <v>233</v>
      </c>
      <c r="C39" s="146">
        <v>0</v>
      </c>
      <c r="D39" s="78" t="s">
        <v>170</v>
      </c>
      <c r="E39" s="77">
        <v>45786</v>
      </c>
      <c r="F39" s="44">
        <v>489.97449999999998</v>
      </c>
      <c r="G39" s="44">
        <v>511.47158333333334</v>
      </c>
      <c r="H39" s="44">
        <v>536.57541666666668</v>
      </c>
      <c r="I39" s="44">
        <v>606.07074999999998</v>
      </c>
      <c r="J39" s="44"/>
    </row>
    <row r="40" spans="1:10" x14ac:dyDescent="0.2">
      <c r="A40" s="41" t="s">
        <v>234</v>
      </c>
      <c r="C40" s="41" t="s">
        <v>207</v>
      </c>
      <c r="D40" s="78" t="s">
        <v>170</v>
      </c>
      <c r="E40" s="77">
        <v>45811</v>
      </c>
      <c r="F40" s="50">
        <v>73.496694719515759</v>
      </c>
      <c r="G40" s="50">
        <v>76.273627362736278</v>
      </c>
      <c r="H40" s="50">
        <v>80.608823529411765</v>
      </c>
      <c r="I40" s="50">
        <v>72.315899525507334</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45849</v>
      </c>
      <c r="F46" s="134">
        <v>5615.5160800000003</v>
      </c>
      <c r="G46" s="134">
        <v>5694.7036883000001</v>
      </c>
      <c r="H46" s="134">
        <v>5936.9073628300011</v>
      </c>
      <c r="I46" s="134">
        <v>8639.521490520001</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17"/>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45853</v>
      </c>
      <c r="C15" s="40">
        <v>45853</v>
      </c>
      <c r="D15" s="40">
        <v>45849</v>
      </c>
      <c r="E15" s="40">
        <v>45849</v>
      </c>
      <c r="F15" s="40">
        <v>45853</v>
      </c>
      <c r="G15" s="40">
        <v>45827</v>
      </c>
      <c r="H15" s="40">
        <v>45827</v>
      </c>
      <c r="I15" s="40">
        <v>45827</v>
      </c>
      <c r="J15" s="40">
        <v>45827</v>
      </c>
      <c r="K15" s="40">
        <v>45849</v>
      </c>
      <c r="L15" s="40">
        <v>45849</v>
      </c>
      <c r="M15" s="40">
        <v>45849</v>
      </c>
      <c r="N15" s="40">
        <v>45849</v>
      </c>
      <c r="O15" s="40">
        <v>45849</v>
      </c>
      <c r="P15" s="40">
        <v>45849</v>
      </c>
      <c r="Q15" s="40">
        <v>45849</v>
      </c>
      <c r="R15" s="40">
        <v>45849</v>
      </c>
      <c r="S15" s="40">
        <v>45849</v>
      </c>
      <c r="T15" s="40">
        <v>45849</v>
      </c>
      <c r="U15" s="40">
        <v>45832</v>
      </c>
      <c r="V15" s="40">
        <v>45832</v>
      </c>
      <c r="W15" s="40">
        <v>43188</v>
      </c>
      <c r="X15" s="40">
        <v>45825</v>
      </c>
      <c r="Y15" s="40">
        <v>45849</v>
      </c>
      <c r="Z15" s="40">
        <v>45849</v>
      </c>
      <c r="AA15" s="40">
        <v>45849</v>
      </c>
      <c r="AB15" s="40">
        <v>45849</v>
      </c>
      <c r="AC15" s="40">
        <v>45832</v>
      </c>
      <c r="AD15" s="40">
        <v>45832</v>
      </c>
      <c r="AE15" s="40">
        <v>43714</v>
      </c>
      <c r="AF15" s="40">
        <v>43714</v>
      </c>
      <c r="AG15" s="40">
        <v>45849</v>
      </c>
      <c r="AH15" s="40">
        <v>45849</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1160.66917592</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375.54939353999998</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400.23251922999998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208.99793284999998</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333.32297793999999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296.54430002999999</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232.75557558999998</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272.44694135000009</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324.70987084000001</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320.86415459</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325.50077742999997</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284.70218688</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668.10305397999991</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423.86241857000005</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407.64637544999999</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455.41125213999999</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1062.2875802600001</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435.68765002999999</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358.15822659000003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383.00155788000001</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397.00377302999993</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68820</v>
      </c>
      <c r="H76" s="44">
        <v>-66.760046367851629</v>
      </c>
      <c r="I76" s="45">
        <v>21760</v>
      </c>
      <c r="J76" s="44">
        <v>-69.300225733634306</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369.69944876</v>
      </c>
    </row>
    <row r="77" spans="1:34" x14ac:dyDescent="0.2">
      <c r="A77" s="43">
        <v>44593</v>
      </c>
      <c r="B77" s="50">
        <v>6.3655030800821466</v>
      </c>
      <c r="C77" s="44">
        <v>5.6875449964002955</v>
      </c>
      <c r="D77" s="44">
        <v>7.5</v>
      </c>
      <c r="E77" s="44">
        <v>6</v>
      </c>
      <c r="F77" s="45">
        <v>887.6</v>
      </c>
      <c r="G77" s="45">
        <v>64140</v>
      </c>
      <c r="H77" s="44">
        <v>-68.777685829723012</v>
      </c>
      <c r="I77" s="45">
        <v>20120</v>
      </c>
      <c r="J77" s="44">
        <v>-71.343113516593078</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373.82390373999999</v>
      </c>
    </row>
    <row r="78" spans="1:34" x14ac:dyDescent="0.2">
      <c r="A78" s="43">
        <v>44621</v>
      </c>
      <c r="B78" s="50">
        <v>7.2987721691678109</v>
      </c>
      <c r="C78" s="44">
        <v>6.6618911174785245</v>
      </c>
      <c r="D78" s="44">
        <v>7.6</v>
      </c>
      <c r="E78" s="44">
        <v>6.1</v>
      </c>
      <c r="F78" s="45">
        <v>888.2</v>
      </c>
      <c r="G78" s="45">
        <v>60150</v>
      </c>
      <c r="H78" s="44">
        <v>-69.524243806049554</v>
      </c>
      <c r="I78" s="45">
        <v>18950</v>
      </c>
      <c r="J78" s="44">
        <v>-72.339804408115612</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
      <c r="A79" s="43">
        <v>44652</v>
      </c>
      <c r="B79" s="50">
        <v>7.1234735413839845</v>
      </c>
      <c r="C79" s="44">
        <v>6.7712045616536098</v>
      </c>
      <c r="D79" s="44">
        <v>7.1</v>
      </c>
      <c r="E79" s="44">
        <v>5.6</v>
      </c>
      <c r="F79" s="45">
        <v>899.3</v>
      </c>
      <c r="G79" s="45">
        <v>57310</v>
      </c>
      <c r="H79" s="44">
        <v>-71.294765840220393</v>
      </c>
      <c r="I79" s="45">
        <v>18180</v>
      </c>
      <c r="J79" s="44">
        <v>-74.537815126050418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
      <c r="A80" s="43">
        <v>44682</v>
      </c>
      <c r="B80" s="50">
        <v>8.0188679245283048</v>
      </c>
      <c r="C80" s="44">
        <v>7.7304964539007148</v>
      </c>
      <c r="D80" s="44">
        <v>6.4</v>
      </c>
      <c r="E80" s="44">
        <v>5.4</v>
      </c>
      <c r="F80" s="45">
        <v>910.5</v>
      </c>
      <c r="G80" s="45">
        <v>53690</v>
      </c>
      <c r="H80" s="44">
        <v>-74.066560401874128</v>
      </c>
      <c r="I80" s="45">
        <v>17110</v>
      </c>
      <c r="J80" s="44">
        <v>-77.498684902682797</v>
      </c>
      <c r="K80" s="50">
        <v>1.9341190692051757</v>
      </c>
      <c r="L80" s="44">
        <v>1.7340964303490525</v>
      </c>
      <c r="M80" s="44">
        <v>4.9418604651162878</v>
      </c>
      <c r="N80" s="44">
        <v>5.1010061617658531</v>
      </c>
      <c r="O80" s="50">
        <v>109.55</v>
      </c>
      <c r="P80" s="51">
        <v>6.2961</v>
      </c>
      <c r="Q80" s="44">
        <v>1354</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
      <c r="A81" s="43">
        <v>44713</v>
      </c>
      <c r="B81" s="50">
        <v>9.5558546433378346</v>
      </c>
      <c r="C81" s="44">
        <v>8.1329561527581298</v>
      </c>
      <c r="D81" s="44">
        <v>5.5</v>
      </c>
      <c r="E81" s="44">
        <v>5.0999999999999996</v>
      </c>
      <c r="F81" s="45">
        <v>930.7</v>
      </c>
      <c r="G81" s="45">
        <v>52090</v>
      </c>
      <c r="H81" s="44">
        <v>-72.727748691099478</v>
      </c>
      <c r="I81" s="45">
        <v>16530</v>
      </c>
      <c r="J81" s="44">
        <v>-76.351931330472098</v>
      </c>
      <c r="K81" s="50">
        <v>2.4196018376722694</v>
      </c>
      <c r="L81" s="44">
        <v>1.9670958512160386</v>
      </c>
      <c r="M81" s="44">
        <v>5.2785923753665642</v>
      </c>
      <c r="N81" s="44">
        <v>4.596089428994321</v>
      </c>
      <c r="O81" s="50">
        <v>114.84</v>
      </c>
      <c r="P81" s="51">
        <v>6.8601999999999999</v>
      </c>
      <c r="Q81" s="44">
        <v>1360.2</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640.81894965000015</v>
      </c>
    </row>
    <row r="82" spans="1:34" x14ac:dyDescent="0.2">
      <c r="A82" s="43">
        <v>44743</v>
      </c>
      <c r="B82" s="50">
        <v>8.1727574750830598</v>
      </c>
      <c r="C82" s="44">
        <v>7.5895994378074372</v>
      </c>
      <c r="D82" s="44">
        <v>5.0999999999999996</v>
      </c>
      <c r="E82" s="44">
        <v>5</v>
      </c>
      <c r="F82" s="45">
        <v>950.2</v>
      </c>
      <c r="G82" s="45">
        <v>51410</v>
      </c>
      <c r="H82" s="44">
        <v>-72.171700768647824</v>
      </c>
      <c r="I82" s="45">
        <v>16080</v>
      </c>
      <c r="J82" s="44">
        <v>-74.500475737392961</v>
      </c>
      <c r="K82" s="50">
        <v>-0.54628224582701224</v>
      </c>
      <c r="L82" s="44">
        <v>1.0061395093874159</v>
      </c>
      <c r="M82" s="44">
        <v>3.8011695906432719</v>
      </c>
      <c r="N82" s="44">
        <v>4.6727513846633872</v>
      </c>
      <c r="O82" s="50">
        <v>101.62</v>
      </c>
      <c r="P82" s="51">
        <v>5.7476000000000003</v>
      </c>
      <c r="Q82" s="44">
        <v>1366.4</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427.70673921999992</v>
      </c>
    </row>
    <row r="83" spans="1:34" x14ac:dyDescent="0.2">
      <c r="A83" s="43">
        <v>44774</v>
      </c>
      <c r="B83" s="50">
        <v>6.6754791804362057</v>
      </c>
      <c r="C83" s="44">
        <v>7.0126227208976211</v>
      </c>
      <c r="D83" s="44">
        <v>5.4</v>
      </c>
      <c r="E83" s="44">
        <v>5.3</v>
      </c>
      <c r="F83" s="45">
        <v>958.4</v>
      </c>
      <c r="G83" s="45">
        <v>50160</v>
      </c>
      <c r="H83" s="44">
        <v>-71.853431345042367</v>
      </c>
      <c r="I83" s="45">
        <v>15240</v>
      </c>
      <c r="J83" s="44">
        <v>-74.897051556580465</v>
      </c>
      <c r="K83" s="50">
        <v>1.5810276679841806</v>
      </c>
      <c r="L83" s="44">
        <v>2.8754293116525664</v>
      </c>
      <c r="M83" s="44">
        <v>3.5087719298245501</v>
      </c>
      <c r="N83" s="44">
        <v>4.7552010010949664</v>
      </c>
      <c r="O83" s="50">
        <v>93.67</v>
      </c>
      <c r="P83" s="51">
        <v>3.8338000000000001</v>
      </c>
      <c r="Q83" s="44">
        <v>1372.6</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627.44753559000014</v>
      </c>
    </row>
    <row r="84" spans="1:34" x14ac:dyDescent="0.2">
      <c r="A84" s="43">
        <v>44805</v>
      </c>
      <c r="B84" s="50">
        <v>6.8166776968894949</v>
      </c>
      <c r="C84" s="44">
        <v>6.8579426172148183</v>
      </c>
      <c r="D84" s="44">
        <v>5.7</v>
      </c>
      <c r="E84" s="44">
        <v>5.3</v>
      </c>
      <c r="F84" s="45">
        <v>956.2</v>
      </c>
      <c r="G84" s="45">
        <v>47840</v>
      </c>
      <c r="H84" s="44">
        <v>-68.389057750759875</v>
      </c>
      <c r="I84" s="45">
        <v>14590</v>
      </c>
      <c r="J84" s="44">
        <v>-72.713671217505137</v>
      </c>
      <c r="K84" s="50">
        <v>1.4444778814324488</v>
      </c>
      <c r="L84" s="44">
        <v>2.9574761997143817</v>
      </c>
      <c r="M84" s="44">
        <v>3.170028818443793</v>
      </c>
      <c r="N84" s="44">
        <v>5.094062088720297</v>
      </c>
      <c r="O84" s="50">
        <v>84.26</v>
      </c>
      <c r="P84" s="51">
        <v>4.2929000000000004</v>
      </c>
      <c r="Q84" s="44">
        <v>1378.8</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46960</v>
      </c>
      <c r="H85" s="44">
        <v>-45.331781140861473</v>
      </c>
      <c r="I85" s="45">
        <v>14110</v>
      </c>
      <c r="J85" s="44">
        <v>-50.543287767262527</v>
      </c>
      <c r="K85" s="50">
        <v>3.2667876588021727</v>
      </c>
      <c r="L85" s="44">
        <v>2.7652678901616268</v>
      </c>
      <c r="M85" s="44">
        <v>4.8850574712643757</v>
      </c>
      <c r="N85" s="44">
        <v>6.8417790175112403</v>
      </c>
      <c r="O85" s="50">
        <v>87.55</v>
      </c>
      <c r="P85" s="51">
        <v>3.8159999999999998</v>
      </c>
      <c r="Q85" s="44">
        <v>1385</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414.93986176999988</v>
      </c>
    </row>
    <row r="86" spans="1:34" x14ac:dyDescent="0.2">
      <c r="A86" s="43">
        <v>44866</v>
      </c>
      <c r="B86" s="50">
        <v>7.3026315789473717</v>
      </c>
      <c r="C86" s="44">
        <v>6.7961165048543881</v>
      </c>
      <c r="D86" s="44">
        <v>5.6</v>
      </c>
      <c r="E86" s="44">
        <v>4.7</v>
      </c>
      <c r="F86" s="45">
        <v>947.4</v>
      </c>
      <c r="G86" s="45">
        <v>45040</v>
      </c>
      <c r="H86" s="44">
        <v>-43.636591165060693</v>
      </c>
      <c r="I86" s="45">
        <v>13790</v>
      </c>
      <c r="J86" s="44">
        <v>-47.745358090185675</v>
      </c>
      <c r="K86" s="50">
        <v>2.912038426898822</v>
      </c>
      <c r="L86" s="44">
        <v>2.4456774690177818</v>
      </c>
      <c r="M86" s="44">
        <v>5.428571428571427</v>
      </c>
      <c r="N86" s="44">
        <v>7.1307300509337868</v>
      </c>
      <c r="O86" s="50">
        <v>84.37</v>
      </c>
      <c r="P86" s="51">
        <v>5.4492000000000003</v>
      </c>
      <c r="Q86" s="44">
        <v>1391.2</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379.08013215000005</v>
      </c>
    </row>
    <row r="87" spans="1:34" x14ac:dyDescent="0.2">
      <c r="A87" s="43">
        <v>44896</v>
      </c>
      <c r="B87" s="50">
        <v>6.6360052562417948</v>
      </c>
      <c r="C87" s="44">
        <v>6.3194444444444331</v>
      </c>
      <c r="D87" s="44">
        <v>5.7</v>
      </c>
      <c r="E87" s="44">
        <v>4.5999999999999996</v>
      </c>
      <c r="F87" s="45">
        <v>938.4</v>
      </c>
      <c r="G87" s="45">
        <v>44090</v>
      </c>
      <c r="H87" s="44">
        <v>-40.26554667389243</v>
      </c>
      <c r="I87" s="45">
        <v>13680</v>
      </c>
      <c r="J87" s="44">
        <v>-42.205323193916357</v>
      </c>
      <c r="K87" s="50">
        <v>1.7303102625298328</v>
      </c>
      <c r="L87" s="44">
        <v>2.4347756017013555</v>
      </c>
      <c r="M87" s="44">
        <v>5.6980056980056926</v>
      </c>
      <c r="N87" s="44">
        <v>7.2798705800785735</v>
      </c>
      <c r="O87" s="50">
        <v>76.44</v>
      </c>
      <c r="P87" s="51">
        <v>5.9997999999999996</v>
      </c>
      <c r="Q87" s="44">
        <v>1397.4</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42040</v>
      </c>
      <c r="H88" s="44">
        <v>-38.913106655042142</v>
      </c>
      <c r="I88" s="45">
        <v>13110</v>
      </c>
      <c r="J88" s="44">
        <v>-39.751838235294116</v>
      </c>
      <c r="K88" s="50">
        <v>2.7417896956914767</v>
      </c>
      <c r="L88" s="44">
        <v>1.9707414287529756</v>
      </c>
      <c r="M88" s="44">
        <v>4.8295454545454364</v>
      </c>
      <c r="N88" s="44">
        <v>5.6566121728451879</v>
      </c>
      <c r="O88" s="50">
        <v>78.12</v>
      </c>
      <c r="P88" s="51">
        <v>4.8849</v>
      </c>
      <c r="Q88" s="44">
        <v>1403.6</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
      <c r="A89" s="43">
        <v>44958</v>
      </c>
      <c r="B89" s="50">
        <v>3.9253539253539138</v>
      </c>
      <c r="C89" s="44">
        <v>5.2452316076294192</v>
      </c>
      <c r="D89" s="44">
        <v>6.7</v>
      </c>
      <c r="E89" s="44">
        <v>5.0999999999999996</v>
      </c>
      <c r="F89" s="45">
        <v>915.7</v>
      </c>
      <c r="G89" s="45">
        <v>41210</v>
      </c>
      <c r="H89" s="44">
        <v>-35.749922045525416</v>
      </c>
      <c r="I89" s="45">
        <v>13000</v>
      </c>
      <c r="J89" s="44">
        <v>-35.387673956262425</v>
      </c>
      <c r="K89" s="50">
        <v>4.6112115732368952</v>
      </c>
      <c r="L89" s="44">
        <v>1.6093061020181709</v>
      </c>
      <c r="M89" s="44">
        <v>3.9886039886039892</v>
      </c>
      <c r="N89" s="44">
        <v>4.90135635018496</v>
      </c>
      <c r="O89" s="50">
        <v>76.83</v>
      </c>
      <c r="P89" s="51">
        <v>3.5417999999999998</v>
      </c>
      <c r="Q89" s="44">
        <v>1409.8</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398.78359657999999</v>
      </c>
    </row>
    <row r="90" spans="1:34" x14ac:dyDescent="0.2">
      <c r="A90" s="43">
        <v>44986</v>
      </c>
      <c r="B90" s="50">
        <v>3.6872218690400471</v>
      </c>
      <c r="C90" s="44">
        <v>4.2981867024848963</v>
      </c>
      <c r="D90" s="44">
        <v>7</v>
      </c>
      <c r="E90" s="44">
        <v>5.4</v>
      </c>
      <c r="F90" s="45">
        <v>918.5</v>
      </c>
      <c r="G90" s="45">
        <v>40790</v>
      </c>
      <c r="H90" s="44">
        <v>-32.186201163757275</v>
      </c>
      <c r="I90" s="45">
        <v>12990</v>
      </c>
      <c r="J90" s="44">
        <v>-31.451187335092346</v>
      </c>
      <c r="K90" s="50">
        <v>2.5237529691211513</v>
      </c>
      <c r="L90" s="44">
        <v>1.7066091637116809</v>
      </c>
      <c r="M90" s="44">
        <v>2.8328611898017053</v>
      </c>
      <c r="N90" s="44">
        <v>3.1943484604161965</v>
      </c>
      <c r="O90" s="50">
        <v>73.28</v>
      </c>
      <c r="P90" s="51">
        <v>3.0135999999999998</v>
      </c>
      <c r="Q90" s="44">
        <v>1416</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482.4575389900001</v>
      </c>
    </row>
    <row r="91" spans="1:34" x14ac:dyDescent="0.2">
      <c r="A91" s="43">
        <v>45017</v>
      </c>
      <c r="B91" s="50">
        <v>4.8765041165294454</v>
      </c>
      <c r="C91" s="44">
        <v>4.4058744993324295</v>
      </c>
      <c r="D91" s="44">
        <v>6.5</v>
      </c>
      <c r="E91" s="44">
        <v>5.3</v>
      </c>
      <c r="F91" s="45">
        <v>934.8</v>
      </c>
      <c r="G91" s="45">
        <v>41180</v>
      </c>
      <c r="H91" s="44">
        <v>-28.145175362065956</v>
      </c>
      <c r="I91" s="45">
        <v>13230</v>
      </c>
      <c r="J91" s="44">
        <v>-27.227722772277229</v>
      </c>
      <c r="K91" s="50">
        <v>2.7891955372871369</v>
      </c>
      <c r="L91" s="44">
        <v>3.4465085844560317</v>
      </c>
      <c r="M91" s="44">
        <v>1.9607843137254832</v>
      </c>
      <c r="N91" s="44">
        <v>2.4880527952666265</v>
      </c>
      <c r="O91" s="50">
        <v>79.45</v>
      </c>
      <c r="P91" s="51">
        <v>2.5186999999999999</v>
      </c>
      <c r="Q91" s="44">
        <v>1422.2</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41740</v>
      </c>
      <c r="H92" s="44">
        <v>-22.257403613335814</v>
      </c>
      <c r="I92" s="45">
        <v>13590</v>
      </c>
      <c r="J92" s="44">
        <v>-20.572764465225013</v>
      </c>
      <c r="K92" s="50">
        <v>2.6682478505781315</v>
      </c>
      <c r="L92" s="44">
        <v>3.5577800885871147</v>
      </c>
      <c r="M92" s="44">
        <v>0</v>
      </c>
      <c r="N92" s="44">
        <v>0.14100185528758136</v>
      </c>
      <c r="O92" s="50">
        <v>71.58</v>
      </c>
      <c r="P92" s="51">
        <v>2.2677999999999998</v>
      </c>
      <c r="Q92" s="44">
        <v>1429.5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589.56416281999998</v>
      </c>
    </row>
    <row r="93" spans="1:34" x14ac:dyDescent="0.2">
      <c r="A93" s="43">
        <v>45078</v>
      </c>
      <c r="B93" s="50">
        <v>2.0270270270270174</v>
      </c>
      <c r="C93" s="44">
        <v>2.8122956180510084</v>
      </c>
      <c r="D93" s="44">
        <v>5.9</v>
      </c>
      <c r="E93" s="44">
        <v>5.2</v>
      </c>
      <c r="F93" s="45">
        <v>969.5</v>
      </c>
      <c r="G93" s="45">
        <v>43730</v>
      </c>
      <c r="H93" s="44">
        <v>-16.049145709349201</v>
      </c>
      <c r="I93" s="45">
        <v>14190</v>
      </c>
      <c r="J93" s="44">
        <v>-14.156079854809434</v>
      </c>
      <c r="K93" s="50">
        <v>3.9174641148325362</v>
      </c>
      <c r="L93" s="44">
        <v>2.4200597593068585</v>
      </c>
      <c r="M93" s="44">
        <v>0.27855153203342198</v>
      </c>
      <c r="N93" s="44">
        <v>0.94585536605347187</v>
      </c>
      <c r="O93" s="50">
        <v>70.25</v>
      </c>
      <c r="P93" s="51">
        <v>2.2038000000000002</v>
      </c>
      <c r="Q93" s="44">
        <v>1436.8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478.41250978999994</v>
      </c>
    </row>
    <row r="94" spans="1:34" x14ac:dyDescent="0.2">
      <c r="A94" s="43">
        <v>45108</v>
      </c>
      <c r="B94" s="50">
        <v>3.3783783783783772</v>
      </c>
      <c r="C94" s="44">
        <v>3.2658393207054104</v>
      </c>
      <c r="D94" s="44">
        <v>6.1</v>
      </c>
      <c r="E94" s="44">
        <v>5.4</v>
      </c>
      <c r="F94" s="45">
        <v>981.5</v>
      </c>
      <c r="G94" s="45">
        <v>45660</v>
      </c>
      <c r="H94" s="44">
        <v>-11.18459443687998</v>
      </c>
      <c r="I94" s="45">
        <v>14620</v>
      </c>
      <c r="J94" s="44">
        <v>-9.0796019900497456</v>
      </c>
      <c r="K94" s="50">
        <v>6.0421116875190695</v>
      </c>
      <c r="L94" s="44">
        <v>4.3198406249409071</v>
      </c>
      <c r="M94" s="44">
        <v>0.56338028169014009</v>
      </c>
      <c r="N94" s="44">
        <v>0.33537039797286727</v>
      </c>
      <c r="O94" s="50">
        <v>76.069999999999993</v>
      </c>
      <c r="P94" s="51">
        <v>2.1972999999999998</v>
      </c>
      <c r="Q94" s="44">
        <v>1444.1</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454.58790119000003</v>
      </c>
    </row>
    <row r="95" spans="1:34" x14ac:dyDescent="0.2">
      <c r="A95" s="43">
        <v>45139</v>
      </c>
      <c r="B95" s="50">
        <v>4.8327137546468224</v>
      </c>
      <c r="C95" s="44">
        <v>3.997378768020976</v>
      </c>
      <c r="D95" s="44">
        <v>6.1</v>
      </c>
      <c r="E95" s="44">
        <v>5.7</v>
      </c>
      <c r="F95" s="45">
        <v>994.9</v>
      </c>
      <c r="G95" s="45">
        <v>50450</v>
      </c>
      <c r="H95" s="44">
        <v>0.57814992025517764</v>
      </c>
      <c r="I95" s="45">
        <v>15720</v>
      </c>
      <c r="J95" s="44">
        <v>3.1496062992125928</v>
      </c>
      <c r="K95" s="50">
        <v>4.4896737503741457</v>
      </c>
      <c r="L95" s="44">
        <v>0.86403287135601303</v>
      </c>
      <c r="M95" s="44">
        <v>1.9774011299435124</v>
      </c>
      <c r="N95" s="44">
        <v>1.545468120053739</v>
      </c>
      <c r="O95" s="50">
        <v>81.39</v>
      </c>
      <c r="P95" s="51">
        <v>2.5137</v>
      </c>
      <c r="Q95" s="44">
        <v>1451.4</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49610</v>
      </c>
      <c r="H96" s="44">
        <v>3.6998327759197425</v>
      </c>
      <c r="I96" s="45">
        <v>15800</v>
      </c>
      <c r="J96" s="44">
        <v>8.2933516106922447</v>
      </c>
      <c r="K96" s="50">
        <v>5.7549688519727082</v>
      </c>
      <c r="L96" s="44">
        <v>2.8863615441908852</v>
      </c>
      <c r="M96" s="44">
        <v>2.7932960893854775</v>
      </c>
      <c r="N96" s="44">
        <v>1.679558011049731</v>
      </c>
      <c r="O96" s="50">
        <v>89.43</v>
      </c>
      <c r="P96" s="51">
        <v>2.5160999999999998</v>
      </c>
      <c r="Q96" s="44">
        <v>1458.7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529.9821788700001</v>
      </c>
    </row>
    <row r="97" spans="1:34" x14ac:dyDescent="0.2">
      <c r="A97" s="43">
        <v>45200</v>
      </c>
      <c r="B97" s="50">
        <v>2.7607361963190247</v>
      </c>
      <c r="C97" s="44">
        <v>3.1209362808842567</v>
      </c>
      <c r="D97" s="44">
        <v>5.4</v>
      </c>
      <c r="E97" s="44">
        <v>5.5</v>
      </c>
      <c r="F97" s="45">
        <v>982.1</v>
      </c>
      <c r="G97" s="45">
        <v>50090</v>
      </c>
      <c r="H97" s="44">
        <v>6.665247018739362</v>
      </c>
      <c r="I97" s="45">
        <v>16090</v>
      </c>
      <c r="J97" s="44">
        <v>14.032600992204113</v>
      </c>
      <c r="K97" s="50">
        <v>2.6654950205037942</v>
      </c>
      <c r="L97" s="44">
        <v>2.5438650644912242</v>
      </c>
      <c r="M97" s="44">
        <v>2.1917808219177992</v>
      </c>
      <c r="N97" s="44">
        <v>1.472187975922834</v>
      </c>
      <c r="O97" s="50">
        <v>85.64</v>
      </c>
      <c r="P97" s="51">
        <v>2.3439999999999999</v>
      </c>
      <c r="Q97" s="44">
        <v>1466</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422.97260559000006</v>
      </c>
    </row>
    <row r="98" spans="1:34" x14ac:dyDescent="0.2">
      <c r="A98" s="43">
        <v>45231</v>
      </c>
      <c r="B98" s="50">
        <v>2.9429797670140978</v>
      </c>
      <c r="C98" s="44">
        <v>3.1168831168831179</v>
      </c>
      <c r="D98" s="44">
        <v>5.3</v>
      </c>
      <c r="E98" s="44">
        <v>5.2</v>
      </c>
      <c r="F98" s="45">
        <v>973.5</v>
      </c>
      <c r="G98" s="45">
        <v>52290</v>
      </c>
      <c r="H98" s="44">
        <v>16.096802841918301</v>
      </c>
      <c r="I98" s="45">
        <v>16430</v>
      </c>
      <c r="J98" s="44">
        <v>19.144307469180568</v>
      </c>
      <c r="K98" s="50">
        <v>4.2298716452741969</v>
      </c>
      <c r="L98" s="44">
        <v>1.1901379746552143</v>
      </c>
      <c r="M98" s="44">
        <v>1.3550135501354976</v>
      </c>
      <c r="N98" s="44">
        <v>0.72756087019161253</v>
      </c>
      <c r="O98" s="50">
        <v>77.69</v>
      </c>
      <c r="P98" s="51">
        <v>2.5798000000000001</v>
      </c>
      <c r="Q98" s="44">
        <v>1473.3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518.15816956000003</v>
      </c>
    </row>
    <row r="99" spans="1:34" x14ac:dyDescent="0.2">
      <c r="A99" s="43">
        <v>45261</v>
      </c>
      <c r="B99" s="50">
        <v>3.8817005545286332</v>
      </c>
      <c r="C99" s="44">
        <v>3.3964728935336419</v>
      </c>
      <c r="D99" s="44">
        <v>5.2</v>
      </c>
      <c r="E99" s="44">
        <v>5.3</v>
      </c>
      <c r="F99" s="45">
        <v>974.5</v>
      </c>
      <c r="G99" s="45">
        <v>53740</v>
      </c>
      <c r="H99" s="44">
        <v>21.887049217509635</v>
      </c>
      <c r="I99" s="45">
        <v>16790</v>
      </c>
      <c r="J99" s="44">
        <v>22.733918128654974</v>
      </c>
      <c r="K99" s="50">
        <v>4.8093841642228741</v>
      </c>
      <c r="L99" s="44">
        <v>1.2181404422320963</v>
      </c>
      <c r="M99" s="44">
        <v>-0.53908355795149188</v>
      </c>
      <c r="N99" s="44">
        <v>-0.57446502944132893</v>
      </c>
      <c r="O99" s="50">
        <v>71.900000000000006</v>
      </c>
      <c r="P99" s="51">
        <v>2.3090000000000002</v>
      </c>
      <c r="Q99" s="44">
        <v>1480.6</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442.71477957999997</v>
      </c>
    </row>
    <row r="100" spans="1:34" x14ac:dyDescent="0.2">
      <c r="A100" s="43">
        <v>45292</v>
      </c>
      <c r="B100" s="50">
        <v>4.1358024691357853</v>
      </c>
      <c r="C100" s="44">
        <v>2.8589993502274202</v>
      </c>
      <c r="D100" s="44">
        <v>5.6</v>
      </c>
      <c r="E100" s="44">
        <v>5.6</v>
      </c>
      <c r="F100" s="45">
        <v>978.6</v>
      </c>
      <c r="G100" s="45">
        <v>55230</v>
      </c>
      <c r="H100" s="44">
        <v>31.37488106565176</v>
      </c>
      <c r="I100" s="45">
        <v>17350</v>
      </c>
      <c r="J100" s="44">
        <v>32.341723874904659</v>
      </c>
      <c r="K100" s="50">
        <v>4.2228739002932558</v>
      </c>
      <c r="L100" s="44">
        <v>2.0583978612928044</v>
      </c>
      <c r="M100" s="44">
        <v>0</v>
      </c>
      <c r="N100" s="44">
        <v>0.26877814906292041</v>
      </c>
      <c r="O100" s="50">
        <v>74.150000000000006</v>
      </c>
      <c r="P100" s="51">
        <v>2.9460000000000002</v>
      </c>
      <c r="Q100" s="44">
        <v>1487.9</v>
      </c>
      <c r="R100" s="44">
        <v>0.99162358590556554</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456.99197142999998</v>
      </c>
    </row>
    <row r="101" spans="1:34" x14ac:dyDescent="0.2">
      <c r="A101" s="43">
        <v>45323</v>
      </c>
      <c r="B101" s="50">
        <v>5.139318885448918</v>
      </c>
      <c r="C101" s="44">
        <v>2.7831715210355989</v>
      </c>
      <c r="D101" s="44">
        <v>6.2</v>
      </c>
      <c r="E101" s="44">
        <v>5.8</v>
      </c>
      <c r="F101" s="45">
        <v>973.6</v>
      </c>
      <c r="G101" s="45">
        <v>54140</v>
      </c>
      <c r="H101" s="44">
        <v>31.375879640863857</v>
      </c>
      <c r="I101" s="45">
        <v>17020</v>
      </c>
      <c r="J101" s="44">
        <v>30.92307692307692</v>
      </c>
      <c r="K101" s="50">
        <v>3.7165082108902237</v>
      </c>
      <c r="L101" s="44">
        <v>0.60867770717518699</v>
      </c>
      <c r="M101" s="44">
        <v>1.6438356164383494</v>
      </c>
      <c r="N101" s="44">
        <v>1.4619453423449835</v>
      </c>
      <c r="O101" s="50">
        <v>77.25</v>
      </c>
      <c r="P101" s="51">
        <v>2.0139999999999998</v>
      </c>
      <c r="Q101" s="44">
        <v>1495.2</v>
      </c>
      <c r="R101" s="44">
        <v>1.3550876375737486</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659.75532835000001</v>
      </c>
    </row>
    <row r="102" spans="1:34" x14ac:dyDescent="0.2">
      <c r="A102" s="43">
        <v>45352</v>
      </c>
      <c r="B102" s="50">
        <v>4.2305334150827711</v>
      </c>
      <c r="C102" s="44">
        <v>2.8976175144880933</v>
      </c>
      <c r="D102" s="44">
        <v>7</v>
      </c>
      <c r="E102" s="44">
        <v>6.2</v>
      </c>
      <c r="F102" s="45">
        <v>980.7</v>
      </c>
      <c r="G102" s="45">
        <v>53340</v>
      </c>
      <c r="H102" s="44">
        <v>30.767344937484676</v>
      </c>
      <c r="I102" s="45">
        <v>16890</v>
      </c>
      <c r="J102" s="44">
        <v>30.023094688221708</v>
      </c>
      <c r="K102" s="50">
        <v>4.7205328699681193</v>
      </c>
      <c r="L102" s="44">
        <v>1.115877393326814</v>
      </c>
      <c r="M102" s="44">
        <v>3.8567493112947826</v>
      </c>
      <c r="N102" s="44">
        <v>3.8693355160354104</v>
      </c>
      <c r="O102" s="50">
        <v>81.28</v>
      </c>
      <c r="P102" s="51">
        <v>1.7601</v>
      </c>
      <c r="Q102" s="44">
        <v>1502.5</v>
      </c>
      <c r="R102" s="44">
        <v>1.0605860866960581</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809.8440833599999</v>
      </c>
    </row>
    <row r="103" spans="1:34" x14ac:dyDescent="0.2">
      <c r="A103" s="43">
        <v>45383</v>
      </c>
      <c r="B103" s="50">
        <v>3.5628019323671545</v>
      </c>
      <c r="C103" s="44">
        <v>2.6854219948849067</v>
      </c>
      <c r="D103" s="44">
        <v>7.9</v>
      </c>
      <c r="E103" s="44">
        <v>6.2</v>
      </c>
      <c r="F103" s="45">
        <v>987.2</v>
      </c>
      <c r="G103" s="45">
        <v>50990</v>
      </c>
      <c r="H103" s="44">
        <v>23.822243807673637</v>
      </c>
      <c r="I103" s="45">
        <v>16500</v>
      </c>
      <c r="J103" s="44">
        <v>24.716553287981856</v>
      </c>
      <c r="K103" s="50">
        <v>4.6843758926021106</v>
      </c>
      <c r="L103" s="44">
        <v>2.0225246719207668</v>
      </c>
      <c r="M103" s="44">
        <v>5.2197802197802234</v>
      </c>
      <c r="N103" s="44">
        <v>5.2845829324254412</v>
      </c>
      <c r="O103" s="50">
        <v>85.35</v>
      </c>
      <c r="P103" s="51">
        <v>1.5331999999999999</v>
      </c>
      <c r="Q103" s="44">
        <v>1509.8</v>
      </c>
      <c r="R103" s="44">
        <v>1.4487877874429511</v>
      </c>
      <c r="S103" s="50">
        <v>7.2</v>
      </c>
      <c r="T103" s="50">
        <v>5.25</v>
      </c>
      <c r="U103" s="44">
        <v>8.6843299999999992</v>
      </c>
      <c r="V103" s="50">
        <v>3.5990594512403953</v>
      </c>
      <c r="W103" s="51" t="e">
        <v>#N/A</v>
      </c>
      <c r="X103" s="45">
        <v>1831</v>
      </c>
      <c r="Y103" s="45">
        <v>266</v>
      </c>
      <c r="Z103" s="51">
        <v>2876</v>
      </c>
      <c r="AA103" s="51">
        <v>608535</v>
      </c>
      <c r="AB103" s="51">
        <v>0.82383271268977365</v>
      </c>
      <c r="AC103" s="44">
        <v>38.561856229541604</v>
      </c>
      <c r="AD103" s="44">
        <v>8.5502690000000001</v>
      </c>
      <c r="AE103" s="45" t="e">
        <v>#N/A</v>
      </c>
      <c r="AF103" s="45" t="e">
        <v>#N/A</v>
      </c>
      <c r="AG103" s="45">
        <v>17</v>
      </c>
      <c r="AH103" s="134">
        <v>1247.7227134600003</v>
      </c>
    </row>
    <row r="104" spans="1:34" x14ac:dyDescent="0.2">
      <c r="A104" s="43">
        <v>45413</v>
      </c>
      <c r="B104" s="50">
        <v>3.616636528028927</v>
      </c>
      <c r="C104" s="44">
        <v>2.866242038216571</v>
      </c>
      <c r="D104" s="44">
        <v>8.1</v>
      </c>
      <c r="E104" s="44">
        <v>6.3</v>
      </c>
      <c r="F104" s="45">
        <v>1002</v>
      </c>
      <c r="G104" s="45">
        <v>51080</v>
      </c>
      <c r="H104" s="44">
        <v>22.376617153809299</v>
      </c>
      <c r="I104" s="45">
        <v>16740</v>
      </c>
      <c r="J104" s="44">
        <v>23.178807947019877</v>
      </c>
      <c r="K104" s="50">
        <v>5.659832515160268</v>
      </c>
      <c r="L104" s="44">
        <v>2.0619226357051046</v>
      </c>
      <c r="M104" s="44">
        <v>7.4792243767312971</v>
      </c>
      <c r="N104" s="44">
        <v>7.3810582481102616</v>
      </c>
      <c r="O104" s="50">
        <v>80.02</v>
      </c>
      <c r="P104" s="51">
        <v>1.2884</v>
      </c>
      <c r="Q104" s="44">
        <v>1514.2</v>
      </c>
      <c r="R104" s="44">
        <v>1.4954718592872451</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507.16028582000001</v>
      </c>
    </row>
    <row r="105" spans="1:34" x14ac:dyDescent="0.2">
      <c r="A105" s="43">
        <v>45444</v>
      </c>
      <c r="B105" s="50">
        <v>3.6122817579771205</v>
      </c>
      <c r="C105" s="44">
        <v>2.6717557251908497</v>
      </c>
      <c r="D105" s="44">
        <v>8.1999999999999993</v>
      </c>
      <c r="E105" s="44">
        <v>6.2</v>
      </c>
      <c r="F105" s="45">
        <v>1010.2</v>
      </c>
      <c r="G105" s="45">
        <v>51080</v>
      </c>
      <c r="H105" s="44">
        <v>16.807683512462845</v>
      </c>
      <c r="I105" s="45">
        <v>16810</v>
      </c>
      <c r="J105" s="44">
        <v>18.463706835799854</v>
      </c>
      <c r="K105" s="50">
        <v>4.6618705035971209</v>
      </c>
      <c r="L105" s="44">
        <v>3.3952930595113173</v>
      </c>
      <c r="M105" s="44">
        <v>8.333333333333325</v>
      </c>
      <c r="N105" s="44">
        <v>7.5992326988342906</v>
      </c>
      <c r="O105" s="50">
        <v>79.77</v>
      </c>
      <c r="P105" s="51">
        <v>1.0528999999999999</v>
      </c>
      <c r="Q105" s="44">
        <v>1518.6</v>
      </c>
      <c r="R105" s="44">
        <v>1.7096836593774034</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664.56245182000009</v>
      </c>
    </row>
    <row r="106" spans="1:34" x14ac:dyDescent="0.2">
      <c r="A106" s="43">
        <v>45474</v>
      </c>
      <c r="B106" s="50">
        <v>2.9114676173499499</v>
      </c>
      <c r="C106" s="44">
        <v>2.5300442757748343</v>
      </c>
      <c r="D106" s="44">
        <v>7.3</v>
      </c>
      <c r="E106" s="44">
        <v>6.4</v>
      </c>
      <c r="F106" s="45">
        <v>1014.7</v>
      </c>
      <c r="G106" s="45">
        <v>54100</v>
      </c>
      <c r="H106" s="44">
        <v>18.484450284713105</v>
      </c>
      <c r="I106" s="45">
        <v>17160</v>
      </c>
      <c r="J106" s="44">
        <v>17.373461012311896</v>
      </c>
      <c r="K106" s="50">
        <v>4.3741007194244785</v>
      </c>
      <c r="L106" s="44">
        <v>3.4500010852907659</v>
      </c>
      <c r="M106" s="44">
        <v>9.2436974789915851</v>
      </c>
      <c r="N106" s="44">
        <v>8.7573349179232096</v>
      </c>
      <c r="O106" s="50">
        <v>81.8</v>
      </c>
      <c r="P106" s="51">
        <v>0.9052</v>
      </c>
      <c r="Q106" s="44">
        <v>1523</v>
      </c>
      <c r="R106" s="44">
        <v>1.93920022684273</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617.54631173999996</v>
      </c>
    </row>
    <row r="107" spans="1:34" x14ac:dyDescent="0.2">
      <c r="A107" s="43">
        <v>45505</v>
      </c>
      <c r="B107" s="50">
        <v>2.3049645390071039</v>
      </c>
      <c r="C107" s="44">
        <v>1.953371140516702</v>
      </c>
      <c r="D107" s="44">
        <v>7.4</v>
      </c>
      <c r="E107" s="44">
        <v>6.8</v>
      </c>
      <c r="F107" s="45">
        <v>1023.5</v>
      </c>
      <c r="G107" s="45">
        <v>54640</v>
      </c>
      <c r="H107" s="44">
        <v>8.3052527254707584</v>
      </c>
      <c r="I107" s="45">
        <v>17020</v>
      </c>
      <c r="J107" s="44">
        <v>8.269720101781175</v>
      </c>
      <c r="K107" s="50">
        <v>4.6405041535376723</v>
      </c>
      <c r="L107" s="44">
        <v>4.6090359224824962</v>
      </c>
      <c r="M107" s="44">
        <v>8.0332409972299068</v>
      </c>
      <c r="N107" s="44">
        <v>7.8597161973384289</v>
      </c>
      <c r="O107" s="50">
        <v>76.680000000000007</v>
      </c>
      <c r="P107" s="51">
        <v>0.79920000000000002</v>
      </c>
      <c r="Q107" s="44">
        <v>1527.4</v>
      </c>
      <c r="R107" s="44">
        <v>1.8379926195293494</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753.53058670000007</v>
      </c>
    </row>
    <row r="108" spans="1:34" x14ac:dyDescent="0.2">
      <c r="A108" s="43">
        <v>45536</v>
      </c>
      <c r="B108" s="50">
        <v>2.1364985163204731</v>
      </c>
      <c r="C108" s="44">
        <v>1.6403785488958933</v>
      </c>
      <c r="D108" s="44">
        <v>7.2</v>
      </c>
      <c r="E108" s="44">
        <v>6.7</v>
      </c>
      <c r="F108" s="45">
        <v>1020.4</v>
      </c>
      <c r="G108" s="45">
        <v>53600</v>
      </c>
      <c r="H108" s="44">
        <v>8.0427333198951789</v>
      </c>
      <c r="I108" s="45">
        <v>16680</v>
      </c>
      <c r="J108" s="44">
        <v>5.5696202531645644</v>
      </c>
      <c r="K108" s="50">
        <v>2.6367461430575112</v>
      </c>
      <c r="L108" s="44">
        <v>3.4513239162178078</v>
      </c>
      <c r="M108" s="44">
        <v>5.7065217391304435</v>
      </c>
      <c r="N108" s="44">
        <v>6.3754256321089553</v>
      </c>
      <c r="O108" s="50">
        <v>70.239999999999995</v>
      </c>
      <c r="P108" s="51">
        <v>0.69510000000000005</v>
      </c>
      <c r="Q108" s="44">
        <v>1531.8</v>
      </c>
      <c r="R108" s="44">
        <v>2.1570410908303472</v>
      </c>
      <c r="S108" s="50">
        <v>6.45</v>
      </c>
      <c r="T108" s="50">
        <v>4.5</v>
      </c>
      <c r="U108" s="44">
        <v>8.7958200000000009</v>
      </c>
      <c r="V108" s="50">
        <v>3.7676224192226182</v>
      </c>
      <c r="W108" s="51" t="e">
        <v>#N/A</v>
      </c>
      <c r="X108" s="45">
        <v>2090</v>
      </c>
      <c r="Y108" s="45">
        <v>202</v>
      </c>
      <c r="Z108" s="51">
        <v>2000</v>
      </c>
      <c r="AA108" s="51">
        <v>622205</v>
      </c>
      <c r="AB108" s="51">
        <v>0.54244643341470034</v>
      </c>
      <c r="AC108" s="44">
        <v>31.300570241765413</v>
      </c>
      <c r="AD108" s="44">
        <v>8.2275120000000008</v>
      </c>
      <c r="AE108" s="45" t="e">
        <v>#N/A</v>
      </c>
      <c r="AF108" s="45" t="e">
        <v>#N/A</v>
      </c>
      <c r="AG108" s="45">
        <v>6</v>
      </c>
      <c r="AH108" s="134">
        <v>826.17102242999988</v>
      </c>
    </row>
    <row r="109" spans="1:34" x14ac:dyDescent="0.2">
      <c r="A109" s="43">
        <v>45566</v>
      </c>
      <c r="B109" s="50">
        <v>3.2835820895522394</v>
      </c>
      <c r="C109" s="44">
        <v>2.0176544766708826</v>
      </c>
      <c r="D109" s="44">
        <v>7.5</v>
      </c>
      <c r="E109" s="44">
        <v>6.5</v>
      </c>
      <c r="F109" s="45">
        <v>1020</v>
      </c>
      <c r="G109" s="45">
        <v>54530</v>
      </c>
      <c r="H109" s="44">
        <v>8.8640447195048822</v>
      </c>
      <c r="I109" s="45">
        <v>16820</v>
      </c>
      <c r="J109" s="44">
        <v>4.5369794903666882</v>
      </c>
      <c r="K109" s="50">
        <v>4.564907275320973</v>
      </c>
      <c r="L109" s="44">
        <v>3.9092283025330632</v>
      </c>
      <c r="M109" s="44">
        <v>4.2895442359249358</v>
      </c>
      <c r="N109" s="44">
        <v>4.5311606632361334</v>
      </c>
      <c r="O109" s="50">
        <v>71.989999999999995</v>
      </c>
      <c r="P109" s="51">
        <v>0.9284</v>
      </c>
      <c r="Q109" s="44">
        <v>1536.2</v>
      </c>
      <c r="R109" s="44">
        <v>2.2641688433791662</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681.86083250000001</v>
      </c>
    </row>
    <row r="110" spans="1:34" x14ac:dyDescent="0.2">
      <c r="A110" s="43">
        <v>45597</v>
      </c>
      <c r="B110" s="50">
        <v>3.0375223347230529</v>
      </c>
      <c r="C110" s="44">
        <v>1.8891687657430767</v>
      </c>
      <c r="D110" s="44">
        <v>7.4</v>
      </c>
      <c r="E110" s="44">
        <v>6.2</v>
      </c>
      <c r="F110" s="45">
        <v>1013</v>
      </c>
      <c r="G110" s="45">
        <v>53890</v>
      </c>
      <c r="H110" s="44">
        <v>3.059858481545219</v>
      </c>
      <c r="I110" s="45">
        <v>16610</v>
      </c>
      <c r="J110" s="44">
        <v>1.0955569080949523</v>
      </c>
      <c r="K110" s="50">
        <v>2.7987685418416008</v>
      </c>
      <c r="L110" s="44">
        <v>4.9280416829455609</v>
      </c>
      <c r="M110" s="44">
        <v>3.7433155080213831</v>
      </c>
      <c r="N110" s="44">
        <v>4.2122577415433016</v>
      </c>
      <c r="O110" s="50">
        <v>69.95</v>
      </c>
      <c r="P110" s="51">
        <v>1.6188</v>
      </c>
      <c r="Q110" s="44">
        <v>1540.6</v>
      </c>
      <c r="R110" s="44">
        <v>1.8598502093878588</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578.06406535000008</v>
      </c>
    </row>
    <row r="111" spans="1:34" x14ac:dyDescent="0.2">
      <c r="A111" s="43">
        <v>45627</v>
      </c>
      <c r="B111" s="50">
        <v>2.3724792408066353</v>
      </c>
      <c r="C111" s="44">
        <v>1.831964624131377</v>
      </c>
      <c r="D111" s="44">
        <v>7.4</v>
      </c>
      <c r="E111" s="44">
        <v>6.2</v>
      </c>
      <c r="F111" s="45">
        <v>1025.8</v>
      </c>
      <c r="G111" s="45">
        <v>55020</v>
      </c>
      <c r="H111" s="44">
        <v>2.3818384815779581</v>
      </c>
      <c r="I111" s="45">
        <v>17170</v>
      </c>
      <c r="J111" s="44">
        <v>2.2632519356760028</v>
      </c>
      <c r="K111" s="50">
        <v>2.1824286513710156</v>
      </c>
      <c r="L111" s="44">
        <v>5.190930677410388</v>
      </c>
      <c r="M111" s="44">
        <v>4.6070460704607186</v>
      </c>
      <c r="N111" s="44">
        <v>4.4200491116568097</v>
      </c>
      <c r="O111" s="50">
        <v>70.12</v>
      </c>
      <c r="P111" s="51">
        <v>1.9154</v>
      </c>
      <c r="Q111" s="44">
        <v>1545</v>
      </c>
      <c r="R111" s="44">
        <v>2.21682504647569</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836.31183755999984</v>
      </c>
    </row>
    <row r="112" spans="1:34" x14ac:dyDescent="0.2">
      <c r="A112" s="43">
        <v>45658</v>
      </c>
      <c r="B112" s="50">
        <v>2.6674570243034879</v>
      </c>
      <c r="C112" s="44">
        <v>1.8951358180669509</v>
      </c>
      <c r="D112" s="44">
        <v>7.4</v>
      </c>
      <c r="E112" s="44">
        <v>6.6</v>
      </c>
      <c r="F112" s="45">
        <v>1031.3</v>
      </c>
      <c r="G112" s="45">
        <v>54870</v>
      </c>
      <c r="H112" s="44">
        <v>-0.65181966322650498</v>
      </c>
      <c r="I112" s="45">
        <v>17430</v>
      </c>
      <c r="J112" s="44">
        <v>0.4610951008645614</v>
      </c>
      <c r="K112" s="50">
        <v>3.2357906584130625</v>
      </c>
      <c r="L112" s="44">
        <v>6.0283381979426842</v>
      </c>
      <c r="M112" s="44">
        <v>4.3360433604336057</v>
      </c>
      <c r="N112" s="44">
        <v>4.2599434905455258</v>
      </c>
      <c r="O112" s="50">
        <v>75.739999999999995</v>
      </c>
      <c r="P112" s="51">
        <v>1.9305000000000001</v>
      </c>
      <c r="Q112" s="44">
        <v>1549.4</v>
      </c>
      <c r="R112" s="44">
        <v>2.354520762859913</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394.9804029</v>
      </c>
    </row>
    <row r="113" spans="1:34" x14ac:dyDescent="0.2">
      <c r="A113" s="43">
        <v>45689</v>
      </c>
      <c r="B113" s="50">
        <v>2.8268551236749095</v>
      </c>
      <c r="C113" s="44">
        <v>2.6448362720402852</v>
      </c>
      <c r="D113" s="44">
        <v>7.2</v>
      </c>
      <c r="E113" s="44">
        <v>6.6</v>
      </c>
      <c r="F113" s="45">
        <v>1036.8</v>
      </c>
      <c r="G113" s="45">
        <v>57050</v>
      </c>
      <c r="H113" s="44">
        <v>5.3749538234207694</v>
      </c>
      <c r="I113" s="45">
        <v>18230</v>
      </c>
      <c r="J113" s="44">
        <v>7.1092831962397129</v>
      </c>
      <c r="K113" s="50">
        <v>2.6111111111110974</v>
      </c>
      <c r="L113" s="44">
        <v>6.7303163209547545</v>
      </c>
      <c r="M113" s="44">
        <v>4.0431266846361114</v>
      </c>
      <c r="N113" s="44">
        <v>3.67098689450438</v>
      </c>
      <c r="O113" s="50">
        <v>71.53</v>
      </c>
      <c r="P113" s="51">
        <v>2.0714999999999999</v>
      </c>
      <c r="Q113" s="44">
        <v>1553.8</v>
      </c>
      <c r="R113" s="44">
        <v>1.5583423464349266</v>
      </c>
      <c r="S113" s="50">
        <v>5.2</v>
      </c>
      <c r="T113" s="50">
        <v>3.25</v>
      </c>
      <c r="U113" s="44">
        <v>9.0003670000000007</v>
      </c>
      <c r="V113" s="50">
        <v>3.8282441266332237</v>
      </c>
      <c r="W113" s="51" t="e">
        <v>#N/A</v>
      </c>
      <c r="X113" s="45">
        <v>2407</v>
      </c>
      <c r="Y113" s="45">
        <v>181</v>
      </c>
      <c r="Z113" s="51">
        <v>1719</v>
      </c>
      <c r="AA113" s="51">
        <v>612434</v>
      </c>
      <c r="AB113" s="51">
        <v>0.60742049469964665</v>
      </c>
      <c r="AC113" s="44">
        <v>30.962078197036504</v>
      </c>
      <c r="AD113" s="44">
        <v>8.615774</v>
      </c>
      <c r="AE113" s="45" t="e">
        <v>#N/A</v>
      </c>
      <c r="AF113" s="45" t="e">
        <v>#N/A</v>
      </c>
      <c r="AG113" s="45">
        <v>32</v>
      </c>
      <c r="AH113" s="134">
        <v>649.95940260000009</v>
      </c>
    </row>
    <row r="114" spans="1:34" x14ac:dyDescent="0.2">
      <c r="A114" s="43">
        <v>45717</v>
      </c>
      <c r="B114" s="50">
        <v>3.0000000000000027</v>
      </c>
      <c r="C114" s="44">
        <v>2.3153942428034924</v>
      </c>
      <c r="D114" s="44">
        <v>7.7</v>
      </c>
      <c r="E114" s="44">
        <v>6.9</v>
      </c>
      <c r="F114" s="45">
        <v>1023</v>
      </c>
      <c r="G114" s="45">
        <v>57780</v>
      </c>
      <c r="H114" s="44">
        <v>8.3239595050618611</v>
      </c>
      <c r="I114" s="45">
        <v>18650</v>
      </c>
      <c r="J114" s="44">
        <v>10.420367081113092</v>
      </c>
      <c r="K114" s="50">
        <v>2.433628318584069</v>
      </c>
      <c r="L114" s="44">
        <v>5.5104262633446366</v>
      </c>
      <c r="M114" s="44">
        <v>3.7135278514588865</v>
      </c>
      <c r="N114" s="44">
        <v>3.768178236263342</v>
      </c>
      <c r="O114" s="50">
        <v>68.239999999999995</v>
      </c>
      <c r="P114" s="51">
        <v>1.9519</v>
      </c>
      <c r="Q114" s="44">
        <v>1558.2</v>
      </c>
      <c r="R114" s="44">
        <v>1.780298912742051</v>
      </c>
      <c r="S114" s="50">
        <v>4.95</v>
      </c>
      <c r="T114" s="50">
        <v>3</v>
      </c>
      <c r="U114" s="44">
        <v>9.0573580000000007</v>
      </c>
      <c r="V114" s="50">
        <v>3.8568584292175401</v>
      </c>
      <c r="W114" s="51" t="e">
        <v>#N/A</v>
      </c>
      <c r="X114" s="45">
        <v>2235</v>
      </c>
      <c r="Y114" s="45">
        <v>238</v>
      </c>
      <c r="Z114" s="51">
        <v>2156</v>
      </c>
      <c r="AA114" s="51">
        <v>639578</v>
      </c>
      <c r="AB114" s="51">
        <v>0.53658536585365857</v>
      </c>
      <c r="AC114" s="44">
        <v>32.416448995875065</v>
      </c>
      <c r="AD114" s="44">
        <v>8.425046</v>
      </c>
      <c r="AE114" s="45" t="e">
        <v>#N/A</v>
      </c>
      <c r="AF114" s="45" t="e">
        <v>#N/A</v>
      </c>
      <c r="AG114" s="45">
        <v>20</v>
      </c>
      <c r="AH114" s="134">
        <v>680.4560360800001</v>
      </c>
    </row>
    <row r="115" spans="1:34" x14ac:dyDescent="0.2">
      <c r="A115" s="43">
        <v>45748</v>
      </c>
      <c r="B115" s="50">
        <v>1.574344023323615</v>
      </c>
      <c r="C115" s="44">
        <v>1.7434620174346271</v>
      </c>
      <c r="D115" s="44">
        <v>7.8</v>
      </c>
      <c r="E115" s="44">
        <v>6.9</v>
      </c>
      <c r="F115" s="45">
        <v>1021.6</v>
      </c>
      <c r="G115" s="45">
        <v>59050</v>
      </c>
      <c r="H115" s="44">
        <v>15.807020984506771</v>
      </c>
      <c r="I115" s="45">
        <v>19420</v>
      </c>
      <c r="J115" s="44">
        <v>17.696969696969699</v>
      </c>
      <c r="K115" s="50">
        <v>0.13642564802183177</v>
      </c>
      <c r="L115" s="44">
        <v>5.0990938571033206</v>
      </c>
      <c r="M115" s="44">
        <v>2.3498694516971508</v>
      </c>
      <c r="N115" s="44">
        <v>1.8066783831282907</v>
      </c>
      <c r="O115" s="50">
        <v>63.54</v>
      </c>
      <c r="P115" s="51">
        <v>2.1023000000000001</v>
      </c>
      <c r="Q115" s="44">
        <v>1562.6</v>
      </c>
      <c r="R115" s="44">
        <v>1.3426718134426308</v>
      </c>
      <c r="S115" s="50">
        <v>4.95</v>
      </c>
      <c r="T115" s="50">
        <v>3</v>
      </c>
      <c r="U115" s="44">
        <v>9.0508799999999994</v>
      </c>
      <c r="V115" s="50">
        <v>3.8824755634268531</v>
      </c>
      <c r="W115" s="51" t="e">
        <v>#N/A</v>
      </c>
      <c r="X115" s="45">
        <v>3102</v>
      </c>
      <c r="Y115" s="45">
        <v>251</v>
      </c>
      <c r="Z115" s="51">
        <v>2231</v>
      </c>
      <c r="AA115" s="51">
        <v>646610</v>
      </c>
      <c r="AB115" s="51">
        <v>0.55277502477700691</v>
      </c>
      <c r="AC115" s="44">
        <v>29.832752555358077</v>
      </c>
      <c r="AD115" s="44">
        <v>8.4965480000000007</v>
      </c>
      <c r="AE115" s="45" t="e">
        <v>#N/A</v>
      </c>
      <c r="AF115" s="45" t="e">
        <v>#N/A</v>
      </c>
      <c r="AG115" s="45">
        <v>13</v>
      </c>
      <c r="AH115" s="134">
        <v>729.57823200999997</v>
      </c>
    </row>
    <row r="116" spans="1:34" x14ac:dyDescent="0.2">
      <c r="A116" s="43">
        <v>45778</v>
      </c>
      <c r="B116" s="50">
        <v>1.8033740546829602</v>
      </c>
      <c r="C116" s="44">
        <v>1.7337461300309664</v>
      </c>
      <c r="D116" s="44">
        <v>8.1</v>
      </c>
      <c r="E116" s="44">
        <v>7</v>
      </c>
      <c r="F116" s="45">
        <v>1034</v>
      </c>
      <c r="G116" s="45" t="e">
        <v>#N/A</v>
      </c>
      <c r="H116" s="44" t="e">
        <v>#N/A</v>
      </c>
      <c r="I116" s="45" t="e">
        <v>#N/A</v>
      </c>
      <c r="J116" s="44" t="e">
        <v>#N/A</v>
      </c>
      <c r="K116" s="50">
        <v>0.49193768789286274</v>
      </c>
      <c r="L116" s="44" t="e">
        <v>#N/A</v>
      </c>
      <c r="M116" s="44">
        <v>0.77319587628867925</v>
      </c>
      <c r="N116" s="44">
        <v>-9.6618357487932016E-2</v>
      </c>
      <c r="O116" s="50">
        <v>62.17</v>
      </c>
      <c r="P116" s="51">
        <v>1.9653</v>
      </c>
      <c r="Q116" s="44">
        <v>1567.7133839773423</v>
      </c>
      <c r="R116" s="44" t="e">
        <v>#N/A</v>
      </c>
      <c r="S116" s="50">
        <v>4.95</v>
      </c>
      <c r="T116" s="50">
        <v>3</v>
      </c>
      <c r="U116" s="44" t="e">
        <v>#N/A</v>
      </c>
      <c r="V116" s="50" t="e">
        <v>#N/A</v>
      </c>
      <c r="W116" s="51" t="e">
        <v>#N/A</v>
      </c>
      <c r="X116" s="45">
        <v>3039</v>
      </c>
      <c r="Y116" s="45">
        <v>226</v>
      </c>
      <c r="Z116" s="51">
        <v>2568</v>
      </c>
      <c r="AA116" s="51">
        <v>649751</v>
      </c>
      <c r="AB116" s="51">
        <v>0.53046891138194585</v>
      </c>
      <c r="AC116" s="44" t="e">
        <v>#N/A</v>
      </c>
      <c r="AD116" s="44" t="e">
        <v>#N/A</v>
      </c>
      <c r="AE116" s="45" t="e">
        <v>#N/A</v>
      </c>
      <c r="AF116" s="45" t="e">
        <v>#N/A</v>
      </c>
      <c r="AG116" s="45">
        <v>8</v>
      </c>
      <c r="AH116" s="134">
        <v>755.34778891999997</v>
      </c>
    </row>
    <row r="117" spans="1:34" x14ac:dyDescent="0.2">
      <c r="A117" s="43">
        <v>45809</v>
      </c>
      <c r="B117" s="50">
        <v>1.8593840790238403</v>
      </c>
      <c r="C117" s="44">
        <v>1.8587360594795488</v>
      </c>
      <c r="D117" s="44">
        <v>7.3</v>
      </c>
      <c r="E117" s="44">
        <v>6.8</v>
      </c>
      <c r="F117" s="45">
        <v>1059.0999999999999</v>
      </c>
      <c r="G117" s="45" t="e">
        <v>#N/A</v>
      </c>
      <c r="H117" s="44" t="e">
        <v>#N/A</v>
      </c>
      <c r="I117" s="45" t="e">
        <v>#N/A</v>
      </c>
      <c r="J117" s="44" t="e">
        <v>#N/A</v>
      </c>
      <c r="K117" s="50">
        <v>3.9043167445697025</v>
      </c>
      <c r="L117" s="44" t="e">
        <v>#N/A</v>
      </c>
      <c r="M117" s="44">
        <v>1.2820512820512775</v>
      </c>
      <c r="N117" s="44">
        <v>0.95309928688973589</v>
      </c>
      <c r="O117" s="50">
        <v>68.17</v>
      </c>
      <c r="P117" s="51">
        <v>1.3413999999999999</v>
      </c>
      <c r="Q117" s="44">
        <v>1572.0033632208135</v>
      </c>
      <c r="R117" s="44" t="e">
        <v>#N/A</v>
      </c>
      <c r="S117" s="50">
        <v>4.95</v>
      </c>
      <c r="T117" s="50">
        <v>3</v>
      </c>
      <c r="U117" s="44" t="e">
        <v>#N/A</v>
      </c>
      <c r="V117" s="50" t="e">
        <v>#N/A</v>
      </c>
      <c r="W117" s="51" t="e">
        <v>#N/A</v>
      </c>
      <c r="X117" s="45" t="e">
        <v>#N/A</v>
      </c>
      <c r="Y117" s="45" t="e">
        <v>#N/A</v>
      </c>
      <c r="Z117" s="51">
        <v>2286</v>
      </c>
      <c r="AA117" s="51">
        <v>646147</v>
      </c>
      <c r="AB117" s="51">
        <v>0.54132133554345252</v>
      </c>
      <c r="AC117" s="44" t="e">
        <v>#N/A</v>
      </c>
      <c r="AD117" s="44" t="e">
        <v>#N/A</v>
      </c>
      <c r="AE117" s="45" t="e">
        <v>#N/A</v>
      </c>
      <c r="AF117" s="45" t="e">
        <v>#N/A</v>
      </c>
      <c r="AG117" s="45" t="e">
        <v>#N/A</v>
      </c>
      <c r="AH117" s="134">
        <v>1385.8192623900002</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2025-07-15T15:14:27Z</dcterms:modified>
</cp:coreProperties>
</file>