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A661785A-E5EE-4EB8-AE3C-B1137646F2B6}" xr6:coauthVersionLast="47" xr6:coauthVersionMax="47" xr10:uidLastSave="{00000000-0000-0000-0000-000000000000}"/>
  <workbookProtection workbookAlgorithmName="SHA-512" workbookHashValue="4aBIcqCzyOXb8XsgPP2EZh3c+FcUTNrZJbEgVtoxmzGo+sh+KrXISQGK+TAND5uKRd5j24HDQ7YEllAdyDrWKA==" workbookSaltValue="V+x3uviosomkReGYYT0SWw=="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dXdata!$A$16:$AH$120</definedName>
    <definedName name="DATA" localSheetId="3">'dXdata - Annual'!$F$12:$I$46</definedName>
    <definedName name="DATA" localSheetId="2">'dXdata - Monthly'!$F$12:$DF$46</definedName>
    <definedName name="DATES" localSheetId="5">dXdata!$A$16:$A$120</definedName>
    <definedName name="DATES" localSheetId="3">'dXdata - Annual'!$F$12:$I$12</definedName>
    <definedName name="DATES" localSheetId="2">'dXdata - Monthly'!$F$12:$DF$12</definedName>
    <definedName name="IDS" localSheetId="5">dXdata!$B$7:$AH$7</definedName>
    <definedName name="IDS" localSheetId="3">'dXdata - Annual'!$B$7:$AH$7</definedName>
    <definedName name="IDS" localSheetId="2">'dXdata - Monthly'!$B$7:$AH$7</definedName>
    <definedName name="OBS" localSheetId="5">dXdata!$B$16:$AH$120</definedName>
    <definedName name="OBS" localSheetId="3">'dXdata - Annual'!$F$13:$I$46</definedName>
    <definedName name="OBS" localSheetId="2">'dXdata - Monthly'!$F$13:$DF$46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6" i="1" l="1"/>
  <c r="X36" i="1"/>
  <c r="Y36" i="1"/>
  <c r="Z36" i="1"/>
  <c r="AA36" i="1"/>
  <c r="AB36" i="1"/>
  <c r="W37" i="1"/>
  <c r="X37" i="1"/>
  <c r="Y37" i="1"/>
  <c r="Z37" i="1"/>
  <c r="AA37" i="1"/>
  <c r="AB37" i="1"/>
  <c r="W38" i="1"/>
  <c r="X38" i="1"/>
  <c r="Y38" i="1"/>
  <c r="Z38" i="1"/>
  <c r="AA38" i="1"/>
  <c r="AB38" i="1"/>
  <c r="W39" i="1"/>
  <c r="X39" i="1"/>
  <c r="Y39" i="1"/>
  <c r="Z39" i="1"/>
  <c r="AA39" i="1"/>
  <c r="AB39" i="1"/>
  <c r="W28" i="1"/>
  <c r="X28" i="1"/>
  <c r="Y28" i="1"/>
  <c r="Z28" i="1"/>
  <c r="AA28" i="1"/>
  <c r="AB28" i="1"/>
  <c r="W29" i="1"/>
  <c r="X29" i="1"/>
  <c r="Y29" i="1"/>
  <c r="Z29" i="1"/>
  <c r="AA29" i="1"/>
  <c r="AB29" i="1"/>
  <c r="W30" i="1"/>
  <c r="X30" i="1"/>
  <c r="Y30" i="1"/>
  <c r="Z30" i="1"/>
  <c r="AA30" i="1"/>
  <c r="AB30" i="1"/>
  <c r="W31" i="1"/>
  <c r="X31" i="1"/>
  <c r="Y31" i="1"/>
  <c r="Z31" i="1"/>
  <c r="AA31" i="1"/>
  <c r="AB31" i="1"/>
  <c r="W32" i="1"/>
  <c r="X32" i="1"/>
  <c r="Y32" i="1"/>
  <c r="Z32" i="1"/>
  <c r="AA32" i="1"/>
  <c r="AB32" i="1"/>
  <c r="W33" i="1"/>
  <c r="X33" i="1"/>
  <c r="Y33" i="1"/>
  <c r="Z33" i="1"/>
  <c r="AA33" i="1"/>
  <c r="AB33" i="1"/>
  <c r="W34" i="1"/>
  <c r="X34" i="1"/>
  <c r="Y34" i="1"/>
  <c r="Z34" i="1"/>
  <c r="AA34" i="1"/>
  <c r="AB34" i="1"/>
  <c r="W24" i="1"/>
  <c r="X24" i="1"/>
  <c r="Y24" i="1"/>
  <c r="Z24" i="1"/>
  <c r="AA24" i="1"/>
  <c r="AB24" i="1"/>
  <c r="W25" i="1"/>
  <c r="X25" i="1"/>
  <c r="Y25" i="1"/>
  <c r="Z25" i="1"/>
  <c r="AA25" i="1"/>
  <c r="AB25" i="1"/>
  <c r="W26" i="1"/>
  <c r="X26" i="1"/>
  <c r="Y26" i="1"/>
  <c r="Z26" i="1"/>
  <c r="AA26" i="1"/>
  <c r="AB26" i="1"/>
  <c r="W17" i="1"/>
  <c r="X17" i="1"/>
  <c r="Y17" i="1"/>
  <c r="Z17" i="1"/>
  <c r="AA17" i="1"/>
  <c r="AB17" i="1"/>
  <c r="W18" i="1"/>
  <c r="X18" i="1"/>
  <c r="Y18" i="1"/>
  <c r="Z18" i="1"/>
  <c r="AA18" i="1"/>
  <c r="AB18" i="1"/>
  <c r="W19" i="1"/>
  <c r="X19" i="1"/>
  <c r="Y19" i="1"/>
  <c r="Z19" i="1"/>
  <c r="AA19" i="1"/>
  <c r="AB19" i="1"/>
  <c r="W20" i="1"/>
  <c r="X20" i="1"/>
  <c r="Y20" i="1"/>
  <c r="Z20" i="1"/>
  <c r="AA20" i="1"/>
  <c r="AB20" i="1"/>
  <c r="W21" i="1"/>
  <c r="X21" i="1"/>
  <c r="Y21" i="1"/>
  <c r="Z21" i="1"/>
  <c r="AA21" i="1"/>
  <c r="AB21" i="1"/>
  <c r="W22" i="1"/>
  <c r="X22" i="1"/>
  <c r="Y22" i="1"/>
  <c r="Z22" i="1"/>
  <c r="AA22" i="1"/>
  <c r="AB22" i="1"/>
  <c r="W14" i="1"/>
  <c r="X14" i="1"/>
  <c r="Y14" i="1"/>
  <c r="Z14" i="1"/>
  <c r="AA14" i="1"/>
  <c r="AB14" i="1"/>
  <c r="W15" i="1"/>
  <c r="X15" i="1"/>
  <c r="Y15" i="1"/>
  <c r="Z15" i="1"/>
  <c r="AA15" i="1"/>
  <c r="AB15" i="1"/>
  <c r="W5" i="1"/>
  <c r="X5" i="1"/>
  <c r="Y5" i="1"/>
  <c r="Z5" i="1"/>
  <c r="AA5" i="1"/>
  <c r="AB5" i="1"/>
  <c r="W6" i="1"/>
  <c r="X6" i="1"/>
  <c r="Y6" i="1"/>
  <c r="Z6" i="1"/>
  <c r="AA6" i="1"/>
  <c r="AB6" i="1"/>
  <c r="W7" i="1"/>
  <c r="X7" i="1"/>
  <c r="Y7" i="1"/>
  <c r="Z7" i="1"/>
  <c r="AA7" i="1"/>
  <c r="AB7" i="1"/>
  <c r="W8" i="1"/>
  <c r="X8" i="1"/>
  <c r="Y8" i="1"/>
  <c r="Z8" i="1"/>
  <c r="AA8" i="1"/>
  <c r="AB8" i="1"/>
  <c r="W9" i="1"/>
  <c r="X9" i="1"/>
  <c r="Y9" i="1"/>
  <c r="Z9" i="1"/>
  <c r="AA9" i="1"/>
  <c r="AB9" i="1"/>
  <c r="W10" i="1"/>
  <c r="X10" i="1"/>
  <c r="Y10" i="1"/>
  <c r="Z10" i="1"/>
  <c r="AA10" i="1"/>
  <c r="AB10" i="1"/>
  <c r="W11" i="1"/>
  <c r="X11" i="1"/>
  <c r="Y11" i="1"/>
  <c r="Z11" i="1"/>
  <c r="AA11" i="1"/>
  <c r="AB11" i="1"/>
  <c r="W12" i="1"/>
  <c r="X12" i="1"/>
  <c r="Y12" i="1"/>
  <c r="Z12" i="1"/>
  <c r="AA12" i="1"/>
  <c r="AB12" i="1"/>
  <c r="P8" i="1"/>
  <c r="V6" i="1"/>
  <c r="V7" i="1"/>
  <c r="V8" i="1"/>
  <c r="V9" i="1"/>
  <c r="V10" i="1"/>
  <c r="V11" i="1"/>
  <c r="V12" i="1"/>
  <c r="G12" i="1"/>
  <c r="F12" i="1"/>
  <c r="V36" i="1"/>
  <c r="V37" i="1"/>
  <c r="V38" i="1"/>
  <c r="V39" i="1"/>
  <c r="V28" i="1"/>
  <c r="V29" i="1"/>
  <c r="V30" i="1"/>
  <c r="V31" i="1"/>
  <c r="V32" i="1"/>
  <c r="V33" i="1"/>
  <c r="V34" i="1"/>
  <c r="V24" i="1"/>
  <c r="V25" i="1"/>
  <c r="V26" i="1"/>
  <c r="V17" i="1"/>
  <c r="V18" i="1"/>
  <c r="V19" i="1"/>
  <c r="V20" i="1"/>
  <c r="V21" i="1"/>
  <c r="V22" i="1"/>
  <c r="V14" i="1"/>
  <c r="V15" i="1"/>
  <c r="V5"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B28" i="23"/>
  <c r="B27" i="23"/>
  <c r="B26" i="23"/>
  <c r="B25" i="23"/>
  <c r="B24" i="23"/>
  <c r="B23" i="23"/>
  <c r="B22" i="23"/>
  <c r="B21" i="23"/>
  <c r="B20" i="23"/>
  <c r="B19" i="23"/>
  <c r="BN15" i="23"/>
  <c r="BL15" i="23"/>
  <c r="BJ15" i="23"/>
  <c r="BH15" i="23"/>
  <c r="BF15" i="23"/>
  <c r="BD15" i="23"/>
  <c r="BB15" i="23"/>
  <c r="AZ15" i="23"/>
  <c r="AX15" i="23"/>
  <c r="AV15" i="23"/>
  <c r="AT15" i="23"/>
  <c r="AS15" i="23"/>
  <c r="AR15" i="23"/>
  <c r="AP15" i="23"/>
  <c r="AN15" i="23"/>
  <c r="AL15" i="23"/>
  <c r="AJ15" i="23"/>
  <c r="AH15" i="23"/>
  <c r="AG15" i="23"/>
  <c r="AF15" i="23"/>
  <c r="AD15" i="23"/>
  <c r="AC15" i="23"/>
  <c r="AB15" i="23"/>
  <c r="AA15" i="23"/>
  <c r="Z15" i="23"/>
  <c r="Y15" i="23"/>
  <c r="X15" i="23"/>
  <c r="W15" i="23"/>
  <c r="V15" i="23"/>
  <c r="U15" i="23"/>
  <c r="T15" i="23"/>
  <c r="S15" i="23"/>
  <c r="R15" i="23"/>
  <c r="Q15" i="23"/>
  <c r="P15" i="23"/>
  <c r="O15" i="23"/>
  <c r="N15" i="23"/>
  <c r="M15" i="23"/>
  <c r="L15" i="23"/>
  <c r="J15" i="23"/>
  <c r="I15" i="23"/>
  <c r="H15" i="23"/>
  <c r="G15" i="23"/>
  <c r="F15" i="23"/>
  <c r="E15" i="23"/>
  <c r="D15" i="23"/>
  <c r="C15" i="23"/>
  <c r="B15" i="23"/>
  <c r="BN14" i="23"/>
  <c r="BL14" i="23"/>
  <c r="BJ14" i="23"/>
  <c r="BH14" i="23"/>
  <c r="BF14" i="23"/>
  <c r="BD14" i="23"/>
  <c r="BB14" i="23"/>
  <c r="AZ14" i="23"/>
  <c r="AX14" i="23"/>
  <c r="AV14" i="23"/>
  <c r="AT14" i="23"/>
  <c r="AS14" i="23"/>
  <c r="AR14" i="23"/>
  <c r="AP14" i="23"/>
  <c r="AN14" i="23"/>
  <c r="AL14" i="23"/>
  <c r="AJ14" i="23"/>
  <c r="AH14" i="23"/>
  <c r="AG14" i="23"/>
  <c r="AF14" i="23"/>
  <c r="AD14" i="23"/>
  <c r="AC14" i="23"/>
  <c r="AB14" i="23"/>
  <c r="AA14" i="23"/>
  <c r="Z14" i="23"/>
  <c r="Y14" i="23"/>
  <c r="X14" i="23"/>
  <c r="W14" i="23"/>
  <c r="V14" i="23"/>
  <c r="U14" i="23"/>
  <c r="T14" i="23"/>
  <c r="S14" i="23"/>
  <c r="R14" i="23"/>
  <c r="Q14" i="23"/>
  <c r="P14" i="23"/>
  <c r="O14" i="23"/>
  <c r="N14" i="23"/>
  <c r="M14" i="23"/>
  <c r="L14" i="23"/>
  <c r="J14" i="23"/>
  <c r="I14" i="23"/>
  <c r="H14" i="23"/>
  <c r="G14" i="23"/>
  <c r="F14" i="23"/>
  <c r="E14" i="23"/>
  <c r="D14" i="23"/>
  <c r="C14" i="23"/>
  <c r="B14" i="23"/>
  <c r="BN13" i="23"/>
  <c r="BL13" i="23"/>
  <c r="BJ13" i="23"/>
  <c r="BH13" i="23"/>
  <c r="BF13" i="23"/>
  <c r="BD13" i="23"/>
  <c r="BB13" i="23"/>
  <c r="AZ13" i="23"/>
  <c r="AX13" i="23"/>
  <c r="AV13" i="23"/>
  <c r="AT13" i="23"/>
  <c r="AS13" i="23"/>
  <c r="AR13" i="23"/>
  <c r="AP13" i="23"/>
  <c r="AN13" i="23"/>
  <c r="AL13" i="23"/>
  <c r="AJ13" i="23"/>
  <c r="AH13" i="23"/>
  <c r="AG13" i="23"/>
  <c r="AF13" i="23"/>
  <c r="AD13" i="23"/>
  <c r="AC13" i="23"/>
  <c r="AB13" i="23"/>
  <c r="AA13" i="23"/>
  <c r="Z13" i="23"/>
  <c r="Y13" i="23"/>
  <c r="X13" i="23"/>
  <c r="W13" i="23"/>
  <c r="V13" i="23"/>
  <c r="U13" i="23"/>
  <c r="T13" i="23"/>
  <c r="S13" i="23"/>
  <c r="R13" i="23"/>
  <c r="Q13" i="23"/>
  <c r="P13" i="23"/>
  <c r="O13" i="23"/>
  <c r="N13" i="23"/>
  <c r="M13" i="23"/>
  <c r="L13" i="23"/>
  <c r="J13" i="23"/>
  <c r="I13" i="23"/>
  <c r="H13" i="23"/>
  <c r="G13" i="23"/>
  <c r="F13" i="23"/>
  <c r="E13" i="23"/>
  <c r="D13" i="23"/>
  <c r="C13" i="23"/>
  <c r="B13" i="23"/>
  <c r="BN12" i="23"/>
  <c r="BL12" i="23"/>
  <c r="BJ12" i="23"/>
  <c r="BH12" i="23"/>
  <c r="BF12" i="23"/>
  <c r="BD12" i="23"/>
  <c r="BB12" i="23"/>
  <c r="AZ12" i="23"/>
  <c r="AX12" i="23"/>
  <c r="AV12" i="23"/>
  <c r="AT12" i="23"/>
  <c r="AS12" i="23"/>
  <c r="AR12" i="23"/>
  <c r="AP12" i="23"/>
  <c r="AN12" i="23"/>
  <c r="AL12" i="23"/>
  <c r="AJ12" i="23"/>
  <c r="AH12" i="23"/>
  <c r="AG12" i="23"/>
  <c r="AF12" i="23"/>
  <c r="AD12" i="23"/>
  <c r="AC12" i="23"/>
  <c r="AB12" i="23"/>
  <c r="AA12" i="23"/>
  <c r="Z12" i="23"/>
  <c r="Y12" i="23"/>
  <c r="X12" i="23"/>
  <c r="W12" i="23"/>
  <c r="V12" i="23"/>
  <c r="U12" i="23"/>
  <c r="T12" i="23"/>
  <c r="S12" i="23"/>
  <c r="R12" i="23"/>
  <c r="Q12" i="23"/>
  <c r="P12" i="23"/>
  <c r="O12" i="23"/>
  <c r="N12" i="23"/>
  <c r="M12" i="23"/>
  <c r="L12" i="23"/>
  <c r="J12" i="23"/>
  <c r="I12" i="23"/>
  <c r="H12" i="23"/>
  <c r="G12" i="23"/>
  <c r="F12" i="23"/>
  <c r="E12" i="23"/>
  <c r="D12" i="23"/>
  <c r="C12" i="23"/>
  <c r="B12" i="23"/>
  <c r="BN11" i="23"/>
  <c r="BL11" i="23"/>
  <c r="BJ11" i="23"/>
  <c r="BH11" i="23"/>
  <c r="BF11" i="23"/>
  <c r="BD11" i="23"/>
  <c r="BB11" i="23"/>
  <c r="AZ11" i="23"/>
  <c r="AX11" i="23"/>
  <c r="AV11" i="23"/>
  <c r="AT11" i="23"/>
  <c r="AS11" i="23"/>
  <c r="AR11" i="23"/>
  <c r="AP11" i="23"/>
  <c r="AN11" i="23"/>
  <c r="AL11" i="23"/>
  <c r="AJ11" i="23"/>
  <c r="AH11" i="23"/>
  <c r="AG11" i="23"/>
  <c r="AF11" i="23"/>
  <c r="AD11" i="23"/>
  <c r="AC11" i="23"/>
  <c r="AB11" i="23"/>
  <c r="AA11" i="23"/>
  <c r="Z11" i="23"/>
  <c r="Y11" i="23"/>
  <c r="X11" i="23"/>
  <c r="W11" i="23"/>
  <c r="V11" i="23"/>
  <c r="U11" i="23"/>
  <c r="T11" i="23"/>
  <c r="S11" i="23"/>
  <c r="R11" i="23"/>
  <c r="Q11" i="23"/>
  <c r="P11" i="23"/>
  <c r="O11" i="23"/>
  <c r="N11" i="23"/>
  <c r="M11" i="23"/>
  <c r="L11" i="23"/>
  <c r="J11" i="23"/>
  <c r="I11" i="23"/>
  <c r="H11" i="23"/>
  <c r="G11" i="23"/>
  <c r="F11" i="23"/>
  <c r="E11" i="23"/>
  <c r="D11" i="23"/>
  <c r="C11" i="23"/>
  <c r="B11" i="23"/>
  <c r="BN10" i="23"/>
  <c r="BL10" i="23"/>
  <c r="BJ10" i="23"/>
  <c r="BH10" i="23"/>
  <c r="BF10" i="23"/>
  <c r="BD10" i="23"/>
  <c r="BB10" i="23"/>
  <c r="AZ10" i="23"/>
  <c r="AX10" i="23"/>
  <c r="AV10" i="23"/>
  <c r="AT10" i="23"/>
  <c r="AS10" i="23"/>
  <c r="AR10" i="23"/>
  <c r="AP10" i="23"/>
  <c r="AN10" i="23"/>
  <c r="AL10" i="23"/>
  <c r="AJ10" i="23"/>
  <c r="AH10" i="23"/>
  <c r="AG10" i="23"/>
  <c r="AF10" i="23"/>
  <c r="AD10" i="23"/>
  <c r="AC10" i="23"/>
  <c r="AB10" i="23"/>
  <c r="AA10" i="23"/>
  <c r="Z10" i="23"/>
  <c r="Y10" i="23"/>
  <c r="X10" i="23"/>
  <c r="W10" i="23"/>
  <c r="V10" i="23"/>
  <c r="U10" i="23"/>
  <c r="T10" i="23"/>
  <c r="S10" i="23"/>
  <c r="R10" i="23"/>
  <c r="Q10" i="23"/>
  <c r="P10" i="23"/>
  <c r="O10" i="23"/>
  <c r="N10" i="23"/>
  <c r="M10" i="23"/>
  <c r="L10" i="23"/>
  <c r="J10" i="23"/>
  <c r="I10" i="23"/>
  <c r="H10" i="23"/>
  <c r="G10" i="23"/>
  <c r="F10" i="23"/>
  <c r="E10" i="23"/>
  <c r="D10" i="23"/>
  <c r="C10" i="23"/>
  <c r="B10" i="23"/>
  <c r="BN9" i="23"/>
  <c r="BL9" i="23"/>
  <c r="BJ9" i="23"/>
  <c r="BH9" i="23"/>
  <c r="BF9" i="23"/>
  <c r="BD9" i="23"/>
  <c r="BB9" i="23"/>
  <c r="AZ9" i="23"/>
  <c r="AX9" i="23"/>
  <c r="AV9" i="23"/>
  <c r="AT9" i="23"/>
  <c r="AS9" i="23"/>
  <c r="AR9" i="23"/>
  <c r="AP9" i="23"/>
  <c r="AN9" i="23"/>
  <c r="AL9" i="23"/>
  <c r="AJ9" i="23"/>
  <c r="AH9" i="23"/>
  <c r="AG9" i="23"/>
  <c r="AF9" i="23"/>
  <c r="AD9" i="23"/>
  <c r="AC9" i="23"/>
  <c r="AB9" i="23"/>
  <c r="AA9" i="23"/>
  <c r="Z9" i="23"/>
  <c r="Y9" i="23"/>
  <c r="X9" i="23"/>
  <c r="W9" i="23"/>
  <c r="V9" i="23"/>
  <c r="U9" i="23"/>
  <c r="T9" i="23"/>
  <c r="S9" i="23"/>
  <c r="R9" i="23"/>
  <c r="Q9" i="23"/>
  <c r="P9" i="23"/>
  <c r="O9" i="23"/>
  <c r="N9" i="23"/>
  <c r="M9" i="23"/>
  <c r="L9" i="23"/>
  <c r="J9" i="23"/>
  <c r="I9" i="23"/>
  <c r="H9" i="23"/>
  <c r="G9" i="23"/>
  <c r="F9" i="23"/>
  <c r="E9" i="23"/>
  <c r="D9" i="23"/>
  <c r="C9" i="23"/>
  <c r="B9" i="23"/>
  <c r="BN8" i="23"/>
  <c r="BL8" i="23"/>
  <c r="BJ8" i="23"/>
  <c r="BH8" i="23"/>
  <c r="BF8" i="23"/>
  <c r="BD8" i="23"/>
  <c r="BB8" i="23"/>
  <c r="AZ8" i="23"/>
  <c r="AX8" i="23"/>
  <c r="AV8" i="23"/>
  <c r="AT8" i="23"/>
  <c r="AS8" i="23"/>
  <c r="AR8" i="23"/>
  <c r="AP8" i="23"/>
  <c r="AN8" i="23"/>
  <c r="AL8" i="23"/>
  <c r="AJ8" i="23"/>
  <c r="AH8" i="23"/>
  <c r="AG8" i="23"/>
  <c r="AF8" i="23"/>
  <c r="AD8" i="23"/>
  <c r="AC8" i="23"/>
  <c r="AB8" i="23"/>
  <c r="AA8" i="23"/>
  <c r="Z8" i="23"/>
  <c r="Y8" i="23"/>
  <c r="X8" i="23"/>
  <c r="W8" i="23"/>
  <c r="V8" i="23"/>
  <c r="U8" i="23"/>
  <c r="T8" i="23"/>
  <c r="S8" i="23"/>
  <c r="R8" i="23"/>
  <c r="Q8" i="23"/>
  <c r="P8" i="23"/>
  <c r="O8" i="23"/>
  <c r="N8" i="23"/>
  <c r="M8" i="23"/>
  <c r="L8" i="23"/>
  <c r="J8" i="23"/>
  <c r="I8" i="23"/>
  <c r="H8" i="23"/>
  <c r="G8" i="23"/>
  <c r="F8" i="23"/>
  <c r="E8" i="23"/>
  <c r="D8" i="23"/>
  <c r="C8" i="23"/>
  <c r="B8" i="23"/>
  <c r="BN7" i="23"/>
  <c r="BL7" i="23"/>
  <c r="BJ7" i="23"/>
  <c r="BH7" i="23"/>
  <c r="BF7" i="23"/>
  <c r="BD7" i="23"/>
  <c r="BB7" i="23"/>
  <c r="AZ7" i="23"/>
  <c r="AX7" i="23"/>
  <c r="AV7" i="23"/>
  <c r="AT7" i="23"/>
  <c r="AS7" i="23"/>
  <c r="AR7" i="23"/>
  <c r="AP7" i="23"/>
  <c r="AN7" i="23"/>
  <c r="AL7" i="23"/>
  <c r="AJ7" i="23"/>
  <c r="AH7" i="23"/>
  <c r="AG7" i="23"/>
  <c r="AF7" i="23"/>
  <c r="AD7" i="23"/>
  <c r="AC7" i="23"/>
  <c r="AB7" i="23"/>
  <c r="AA7" i="23"/>
  <c r="Z7" i="23"/>
  <c r="Y7" i="23"/>
  <c r="X7" i="23"/>
  <c r="W7" i="23"/>
  <c r="V7" i="23"/>
  <c r="U7" i="23"/>
  <c r="T7" i="23"/>
  <c r="S7" i="23"/>
  <c r="R7" i="23"/>
  <c r="Q7" i="23"/>
  <c r="P7" i="23"/>
  <c r="O7" i="23"/>
  <c r="N7" i="23"/>
  <c r="M7" i="23"/>
  <c r="L7" i="23"/>
  <c r="J7" i="23"/>
  <c r="I7" i="23"/>
  <c r="H7" i="23"/>
  <c r="G7" i="23"/>
  <c r="F7" i="23"/>
  <c r="E7" i="23"/>
  <c r="D7" i="23"/>
  <c r="C7" i="23"/>
  <c r="B7"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BO4" i="23"/>
  <c r="BN4" i="23"/>
  <c r="BM4" i="23"/>
  <c r="BL4" i="23"/>
  <c r="BK4" i="23"/>
  <c r="BJ4" i="23"/>
  <c r="BI4" i="23"/>
  <c r="BH4" i="23"/>
  <c r="BG4" i="23"/>
  <c r="BF4" i="23"/>
  <c r="BE4" i="23"/>
  <c r="BD4" i="23"/>
  <c r="BC4" i="23"/>
  <c r="BB4" i="23"/>
  <c r="BA4" i="2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S1" i="18"/>
  <c r="A1" i="18"/>
  <c r="T39" i="1"/>
  <c r="S39" i="1"/>
  <c r="R39" i="1"/>
  <c r="Q39" i="1"/>
  <c r="P39" i="1"/>
  <c r="O39" i="1"/>
  <c r="N39" i="1"/>
  <c r="M39" i="1"/>
  <c r="L39" i="1"/>
  <c r="K39" i="1"/>
  <c r="J39" i="1"/>
  <c r="I39" i="1"/>
  <c r="H39" i="1"/>
  <c r="G39" i="1"/>
  <c r="F39" i="1"/>
  <c r="T38" i="1"/>
  <c r="S38" i="1"/>
  <c r="R38" i="1"/>
  <c r="Q38" i="1"/>
  <c r="P38" i="1"/>
  <c r="O38" i="1"/>
  <c r="N38" i="1"/>
  <c r="M38" i="1"/>
  <c r="L38" i="1"/>
  <c r="K38" i="1"/>
  <c r="J38" i="1"/>
  <c r="I38" i="1"/>
  <c r="H38" i="1"/>
  <c r="G38" i="1"/>
  <c r="F38" i="1"/>
  <c r="T37" i="1"/>
  <c r="S37" i="1"/>
  <c r="R37" i="1"/>
  <c r="Q37" i="1"/>
  <c r="P37" i="1"/>
  <c r="O37" i="1"/>
  <c r="N37" i="1"/>
  <c r="M37" i="1"/>
  <c r="L37" i="1"/>
  <c r="K37" i="1"/>
  <c r="J37" i="1"/>
  <c r="I37" i="1"/>
  <c r="H37" i="1"/>
  <c r="G37" i="1"/>
  <c r="F37" i="1"/>
  <c r="T36" i="1"/>
  <c r="S36" i="1"/>
  <c r="R36" i="1"/>
  <c r="Q36" i="1"/>
  <c r="P36" i="1"/>
  <c r="O36" i="1"/>
  <c r="N36" i="1"/>
  <c r="M36" i="1"/>
  <c r="L36" i="1"/>
  <c r="K36" i="1"/>
  <c r="J36" i="1"/>
  <c r="I36" i="1"/>
  <c r="H36" i="1"/>
  <c r="G36" i="1"/>
  <c r="F36" i="1"/>
  <c r="T34" i="1"/>
  <c r="S34" i="1"/>
  <c r="R34" i="1"/>
  <c r="Q34" i="1"/>
  <c r="P34" i="1"/>
  <c r="O34" i="1"/>
  <c r="N34" i="1"/>
  <c r="M34" i="1"/>
  <c r="L34" i="1"/>
  <c r="K34" i="1"/>
  <c r="J34" i="1"/>
  <c r="I34" i="1"/>
  <c r="H34" i="1"/>
  <c r="G34" i="1"/>
  <c r="F34" i="1"/>
  <c r="T33" i="1"/>
  <c r="S33" i="1"/>
  <c r="R33" i="1"/>
  <c r="Q33" i="1"/>
  <c r="P33" i="1"/>
  <c r="O33" i="1"/>
  <c r="N33" i="1"/>
  <c r="M33" i="1"/>
  <c r="L33" i="1"/>
  <c r="K33" i="1"/>
  <c r="J33" i="1"/>
  <c r="I33" i="1"/>
  <c r="H33" i="1"/>
  <c r="G33" i="1"/>
  <c r="F33" i="1"/>
  <c r="T32" i="1"/>
  <c r="S32" i="1"/>
  <c r="R32" i="1"/>
  <c r="Q32" i="1"/>
  <c r="P32" i="1"/>
  <c r="O32" i="1"/>
  <c r="N32" i="1"/>
  <c r="M32" i="1"/>
  <c r="L32" i="1"/>
  <c r="K32" i="1"/>
  <c r="J32" i="1"/>
  <c r="I32" i="1"/>
  <c r="H32" i="1"/>
  <c r="G32" i="1"/>
  <c r="F32" i="1"/>
  <c r="T31" i="1"/>
  <c r="S31" i="1"/>
  <c r="R31" i="1"/>
  <c r="Q31" i="1"/>
  <c r="P31" i="1"/>
  <c r="O31" i="1"/>
  <c r="N31" i="1"/>
  <c r="M31" i="1"/>
  <c r="L31" i="1"/>
  <c r="K31" i="1"/>
  <c r="J31" i="1"/>
  <c r="I31" i="1"/>
  <c r="H31" i="1"/>
  <c r="G31" i="1"/>
  <c r="F31" i="1"/>
  <c r="T30" i="1"/>
  <c r="S30" i="1"/>
  <c r="R30" i="1"/>
  <c r="Q30" i="1"/>
  <c r="P30" i="1"/>
  <c r="O30" i="1"/>
  <c r="N30" i="1"/>
  <c r="M30" i="1"/>
  <c r="L30" i="1"/>
  <c r="K30" i="1"/>
  <c r="J30" i="1"/>
  <c r="I30" i="1"/>
  <c r="H30" i="1"/>
  <c r="G30" i="1"/>
  <c r="F30" i="1"/>
  <c r="T29" i="1"/>
  <c r="S29" i="1"/>
  <c r="R29" i="1"/>
  <c r="Q29" i="1"/>
  <c r="P29" i="1"/>
  <c r="O29" i="1"/>
  <c r="N29" i="1"/>
  <c r="M29" i="1"/>
  <c r="L29" i="1"/>
  <c r="K29" i="1"/>
  <c r="J29" i="1"/>
  <c r="I29" i="1"/>
  <c r="H29" i="1"/>
  <c r="G29" i="1"/>
  <c r="F29" i="1"/>
  <c r="T28" i="1"/>
  <c r="S28" i="1"/>
  <c r="R28" i="1"/>
  <c r="Q28" i="1"/>
  <c r="P28" i="1"/>
  <c r="O28" i="1"/>
  <c r="N28" i="1"/>
  <c r="M28" i="1"/>
  <c r="L28" i="1"/>
  <c r="K28" i="1"/>
  <c r="J28" i="1"/>
  <c r="I28" i="1"/>
  <c r="H28" i="1"/>
  <c r="G28" i="1"/>
  <c r="F28" i="1"/>
  <c r="T26" i="1"/>
  <c r="S26" i="1"/>
  <c r="R26" i="1"/>
  <c r="Q26" i="1"/>
  <c r="P26" i="1"/>
  <c r="O26" i="1"/>
  <c r="N26" i="1"/>
  <c r="M26" i="1"/>
  <c r="L26" i="1"/>
  <c r="K26" i="1"/>
  <c r="J26" i="1"/>
  <c r="I26" i="1"/>
  <c r="H26" i="1"/>
  <c r="G26" i="1"/>
  <c r="F26" i="1"/>
  <c r="T25" i="1"/>
  <c r="S25" i="1"/>
  <c r="R25" i="1"/>
  <c r="Q25" i="1"/>
  <c r="P25" i="1"/>
  <c r="O25" i="1"/>
  <c r="N25" i="1"/>
  <c r="M25" i="1"/>
  <c r="L25" i="1"/>
  <c r="K25" i="1"/>
  <c r="J25" i="1"/>
  <c r="I25" i="1"/>
  <c r="H25" i="1"/>
  <c r="G25" i="1"/>
  <c r="F25" i="1"/>
  <c r="T24" i="1"/>
  <c r="S24" i="1"/>
  <c r="R24" i="1"/>
  <c r="Q24" i="1"/>
  <c r="P24" i="1"/>
  <c r="O24" i="1"/>
  <c r="N24" i="1"/>
  <c r="M24" i="1"/>
  <c r="L24" i="1"/>
  <c r="K24" i="1"/>
  <c r="J24" i="1"/>
  <c r="I24" i="1"/>
  <c r="H24" i="1"/>
  <c r="G24" i="1"/>
  <c r="F24" i="1"/>
  <c r="T22" i="1"/>
  <c r="S22" i="1"/>
  <c r="R22" i="1"/>
  <c r="Q22" i="1"/>
  <c r="P22" i="1"/>
  <c r="O22" i="1"/>
  <c r="N22" i="1"/>
  <c r="M22" i="1"/>
  <c r="L22" i="1"/>
  <c r="K22" i="1"/>
  <c r="J22" i="1"/>
  <c r="I22" i="1"/>
  <c r="H22" i="1"/>
  <c r="G22" i="1"/>
  <c r="F22" i="1"/>
  <c r="T21" i="1"/>
  <c r="S21" i="1"/>
  <c r="R21" i="1"/>
  <c r="Q21" i="1"/>
  <c r="P21" i="1"/>
  <c r="O21" i="1"/>
  <c r="N21" i="1"/>
  <c r="M21" i="1"/>
  <c r="L21" i="1"/>
  <c r="K21" i="1"/>
  <c r="J21" i="1"/>
  <c r="I21" i="1"/>
  <c r="H21" i="1"/>
  <c r="G21" i="1"/>
  <c r="F21" i="1"/>
  <c r="T20" i="1"/>
  <c r="S20" i="1"/>
  <c r="R20" i="1"/>
  <c r="Q20" i="1"/>
  <c r="P20" i="1"/>
  <c r="O20" i="1"/>
  <c r="N20" i="1"/>
  <c r="M20" i="1"/>
  <c r="L20" i="1"/>
  <c r="K20" i="1"/>
  <c r="J20" i="1"/>
  <c r="I20" i="1"/>
  <c r="H20" i="1"/>
  <c r="G20" i="1"/>
  <c r="F20" i="1"/>
  <c r="T19" i="1"/>
  <c r="S19" i="1"/>
  <c r="R19" i="1"/>
  <c r="Q19" i="1"/>
  <c r="P19" i="1"/>
  <c r="O19" i="1"/>
  <c r="N19" i="1"/>
  <c r="M19" i="1"/>
  <c r="L19" i="1"/>
  <c r="K19" i="1"/>
  <c r="J19" i="1"/>
  <c r="I19" i="1"/>
  <c r="H19" i="1"/>
  <c r="G19" i="1"/>
  <c r="F19" i="1"/>
  <c r="T18" i="1"/>
  <c r="S18" i="1"/>
  <c r="R18" i="1"/>
  <c r="Q18" i="1"/>
  <c r="P18" i="1"/>
  <c r="O18" i="1"/>
  <c r="N18" i="1"/>
  <c r="M18" i="1"/>
  <c r="L18" i="1"/>
  <c r="K18" i="1"/>
  <c r="J18" i="1"/>
  <c r="I18" i="1"/>
  <c r="H18" i="1"/>
  <c r="G18" i="1"/>
  <c r="F18" i="1"/>
  <c r="T17" i="1"/>
  <c r="S17" i="1"/>
  <c r="R17" i="1"/>
  <c r="Q17" i="1"/>
  <c r="P17" i="1"/>
  <c r="O17" i="1"/>
  <c r="N17" i="1"/>
  <c r="M17" i="1"/>
  <c r="L17" i="1"/>
  <c r="K17" i="1"/>
  <c r="J17" i="1"/>
  <c r="I17" i="1"/>
  <c r="H17" i="1"/>
  <c r="G17" i="1"/>
  <c r="F17" i="1"/>
  <c r="T15" i="1"/>
  <c r="S15" i="1"/>
  <c r="R15" i="1"/>
  <c r="Q15" i="1"/>
  <c r="P15" i="1"/>
  <c r="O15" i="1"/>
  <c r="N15" i="1"/>
  <c r="M15" i="1"/>
  <c r="L15" i="1"/>
  <c r="K15" i="1"/>
  <c r="J15" i="1"/>
  <c r="I15" i="1"/>
  <c r="H15" i="1"/>
  <c r="G15" i="1"/>
  <c r="F15" i="1"/>
  <c r="T14" i="1"/>
  <c r="S14" i="1"/>
  <c r="R14" i="1"/>
  <c r="Q14" i="1"/>
  <c r="P14" i="1"/>
  <c r="O14" i="1"/>
  <c r="N14" i="1"/>
  <c r="M14" i="1"/>
  <c r="L14" i="1"/>
  <c r="K14" i="1"/>
  <c r="J14" i="1"/>
  <c r="I14" i="1"/>
  <c r="H14" i="1"/>
  <c r="G14" i="1"/>
  <c r="F14" i="1"/>
  <c r="T12" i="1"/>
  <c r="S12" i="1"/>
  <c r="R12" i="1"/>
  <c r="Q12" i="1"/>
  <c r="P12" i="1"/>
  <c r="O12" i="1"/>
  <c r="N12" i="1"/>
  <c r="M12" i="1"/>
  <c r="L12" i="1"/>
  <c r="K12" i="1"/>
  <c r="J12" i="1"/>
  <c r="I12" i="1"/>
  <c r="H12" i="1"/>
  <c r="T11" i="1"/>
  <c r="S11" i="1"/>
  <c r="R11" i="1"/>
  <c r="Q11" i="1"/>
  <c r="P11" i="1"/>
  <c r="O11" i="1"/>
  <c r="N11" i="1"/>
  <c r="M11" i="1"/>
  <c r="L11" i="1"/>
  <c r="K11" i="1"/>
  <c r="J11" i="1"/>
  <c r="I11" i="1"/>
  <c r="H11" i="1"/>
  <c r="G11" i="1"/>
  <c r="F11" i="1"/>
  <c r="T10" i="1"/>
  <c r="S10" i="1"/>
  <c r="R10" i="1"/>
  <c r="Q10" i="1"/>
  <c r="P10" i="1"/>
  <c r="O10" i="1"/>
  <c r="N10" i="1"/>
  <c r="M10" i="1"/>
  <c r="L10" i="1"/>
  <c r="K10" i="1"/>
  <c r="J10" i="1"/>
  <c r="I10" i="1"/>
  <c r="H10" i="1"/>
  <c r="G10" i="1"/>
  <c r="F10" i="1"/>
  <c r="T9" i="1"/>
  <c r="S9" i="1"/>
  <c r="R9" i="1"/>
  <c r="Q9" i="1"/>
  <c r="P9" i="1"/>
  <c r="O9" i="1"/>
  <c r="N9" i="1"/>
  <c r="M9" i="1"/>
  <c r="L9" i="1"/>
  <c r="K9" i="1"/>
  <c r="J9" i="1"/>
  <c r="I9" i="1"/>
  <c r="H9" i="1"/>
  <c r="G9" i="1"/>
  <c r="F9" i="1"/>
  <c r="T8" i="1"/>
  <c r="S8" i="1"/>
  <c r="R8" i="1"/>
  <c r="Q8" i="1"/>
  <c r="O8" i="1"/>
  <c r="N8" i="1"/>
  <c r="M8" i="1"/>
  <c r="L8" i="1"/>
  <c r="K8" i="1"/>
  <c r="J8" i="1"/>
  <c r="I8" i="1"/>
  <c r="H8" i="1"/>
  <c r="G8" i="1"/>
  <c r="F8" i="1"/>
  <c r="T7" i="1"/>
  <c r="S7" i="1"/>
  <c r="R7" i="1"/>
  <c r="Q7" i="1"/>
  <c r="P7" i="1"/>
  <c r="O7" i="1"/>
  <c r="N7" i="1"/>
  <c r="M7" i="1"/>
  <c r="L7" i="1"/>
  <c r="K7" i="1"/>
  <c r="J7" i="1"/>
  <c r="I7" i="1"/>
  <c r="H7" i="1"/>
  <c r="G7" i="1"/>
  <c r="F7" i="1"/>
  <c r="T6" i="1"/>
  <c r="S6" i="1"/>
  <c r="R6" i="1"/>
  <c r="Q6" i="1"/>
  <c r="P6" i="1"/>
  <c r="O6" i="1"/>
  <c r="N6" i="1"/>
  <c r="M6" i="1"/>
  <c r="L6" i="1"/>
  <c r="K6" i="1"/>
  <c r="J6" i="1"/>
  <c r="I6" i="1"/>
  <c r="H6" i="1"/>
  <c r="G6" i="1"/>
  <c r="F6" i="1"/>
  <c r="T5" i="1"/>
  <c r="S5" i="1"/>
  <c r="R5" i="1"/>
  <c r="Q5" i="1"/>
  <c r="P5" i="1"/>
  <c r="O5" i="1"/>
  <c r="N5" i="1"/>
  <c r="M5" i="1"/>
  <c r="L5" i="1"/>
  <c r="K5" i="1"/>
  <c r="J5" i="1"/>
  <c r="I5" i="1"/>
  <c r="H5" i="1"/>
  <c r="G5" i="1"/>
  <c r="F5" i="1"/>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<sst xmlns="http://schemas.openxmlformats.org/spreadsheetml/2006/main" count="654" uniqueCount="265">
  <si>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</si>
  <si>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</si>
  <si>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</si>
  <si>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</si>
  <si>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</si>
  <si>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</si>
  <si>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</si>
  <si>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</si>
  <si>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</si>
  <si>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</si>
  <si>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</si>
  <si>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</si>
  <si>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</si>
  <si>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</si>
  <si>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</si>
  <si>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</si>
  <si>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</si>
  <si>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</si>
  <si>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</si>
  <si>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</si>
  <si>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</si>
  <si>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</si>
  <si>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</si>
  <si>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</si>
  <si>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</si>
  <si>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</si>
  <si>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</si>
  <si>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</si>
  <si>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</si>
  <si>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</si>
  <si>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</si>
  <si>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</si>
  <si>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</si>
  <si>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</si>
  <si>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</si>
  <si>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</si>
  <si>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</si>
  <si>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</si>
  <si>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</si>
  <si>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</si>
  <si>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</si>
  <si>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</si>
  <si>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</si>
  <si>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</si>
  <si>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</si>
  <si>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</si>
  <si>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</si>
  <si>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</si>
  <si>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</si>
  <si>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</si>
  <si>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</si>
  <si>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</si>
  <si>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</si>
  <si>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</si>
  <si>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</si>
  <si>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</si>
  <si>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</si>
  <si>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</si>
  <si>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</si>
  <si>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</si>
  <si>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</si>
  <si>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</si>
  <si>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</si>
  <si>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</si>
  <si>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</si>
  <si>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</si>
  <si>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</si>
  <si>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</si>
  <si>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</si>
  <si>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</si>
  <si>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</si>
  <si>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</si>
  <si>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</si>
  <si>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</si>
  <si>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</si>
  <si>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</si>
  <si>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</si>
  <si>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</si>
  <si>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</si>
  <si>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</si>
  <si>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</si>
  <si>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</si>
  <si>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</si>
  <si>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</si>
  <si>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</si>
  <si>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</si>
  <si>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</si>
  <si>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</si>
  <si>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</si>
  <si>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</si>
  <si>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</si>
  <si>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</si>
  <si>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</si>
  <si>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</si>
  <si>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</si>
  <si>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</si>
  <si>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</si>
  <si>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</si>
  <si>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</si>
  <si>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</si>
  <si>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</si>
  <si>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</si>
  <si>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</si>
  <si>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</si>
  <si>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</si>
  <si>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</si>
  <si>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</si>
  <si>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</si>
  <si>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</si>
  <si>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</si>
  <si>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</si>
  <si>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</si>
  <si>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</si>
  <si>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</si>
  <si>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</si>
  <si>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</si>
  <si>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</si>
  <si>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</si>
  <si>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</si>
  <si>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</si>
  <si>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</si>
  <si>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</si>
  <si>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</si>
  <si>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</si>
  <si>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</si>
  <si>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</si>
  <si>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</si>
  <si>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</si>
  <si>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</si>
  <si>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</si>
  <si>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</si>
  <si>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</si>
  <si>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</si>
  <si>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</si>
  <si>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</si>
  <si>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</si>
  <si>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</si>
  <si>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</si>
  <si>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</si>
  <si>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</si>
  <si>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</si>
  <si>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</si>
  <si>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</si>
  <si>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</si>
  <si>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</si>
  <si>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</si>
  <si>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</si>
  <si>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</si>
  <si>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</si>
  <si>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</si>
  <si>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</si>
  <si>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</si>
  <si>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</si>
  <si>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</si>
  <si>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</si>
  <si>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</si>
  <si>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</si>
  <si>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</si>
  <si>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</si>
  <si>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</si>
  <si>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</si>
  <si>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</si>
  <si>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</si>
  <si>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</si>
  <si>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</si>
  <si>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</si>
  <si>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</si>
  <si>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</si>
  <si>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</si>
  <si>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</si>
  <si>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</si>
  <si>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</si>
  <si>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</si>
  <si>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</si>
  <si>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</si>
  <si>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</si>
  <si>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</si>
  <si>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</si>
  <si>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</si>
  <si>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</si>
  <si>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</si>
  <si>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</si>
  <si>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</si>
  <si>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</si>
  <si>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</si>
  <si>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</si>
  <si>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</si>
  <si>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</si>
  <si>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</si>
  <si>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</si>
  <si>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</si>
  <si>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</si>
  <si>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</si>
  <si>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</si>
  <si>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</si>
  <si>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</si>
  <si>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</si>
  <si>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</si>
  <si>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</si>
  <si>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</si>
  <si>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</si>
  <si>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</si>
  <si>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</si>
  <si>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</si>
  <si>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</si>
  <si>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</si>
  <si>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</si>
  <si>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</si>
  <si>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</si>
  <si>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</si>
  <si>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</si>
  <si>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</si>
  <si>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</si>
  <si>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</si>
  <si>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</si>
  <si>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</si>
  <si>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</si>
  <si>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</si>
  <si>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</si>
  <si>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</si>
  <si>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</si>
  <si>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</si>
  <si>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</si>
  <si>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</si>
  <si>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</si>
  <si>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</si>
  <si>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</si>
  <si>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</si>
  <si>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</si>
  <si>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</si>
  <si>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</si>
  <si>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</si>
  <si>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</si>
  <si>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</si>
  <si>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</si>
  <si>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</si>
  <si>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</si>
  <si>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</si>
  <si>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</si>
  <si>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</si>
  <si>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</si>
  <si>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</si>
  <si>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</si>
  <si>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</si>
  <si>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</si>
  <si>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</si>
  <si>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</si>
  <si>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</si>
  <si>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</si>
  <si>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</si>
  <si>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</si>
  <si>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</si>
  <si>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</si>
  <si>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</si>
  <si>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</si>
  <si>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</si>
  <si>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</si>
  <si>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</si>
  <si>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</si>
  <si>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</si>
  <si>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Calgary, Alberta; Employment (3-month moving average)</t>
  </si>
  <si>
    <t xml:space="preserve">† †  The April 2023, April 2024, and April 2025 values were generated from our population model (also published in our Spring 2025 Calgary and Region Economic Outlook). The monthly data between Aprils are just linear interpolations and are to be used with caution. </t>
  </si>
  <si>
    <t>September 2025</t>
  </si>
  <si>
    <t>Updated by Corporate Economics on October 10, 2025</t>
  </si>
  <si>
    <t xml:space="preserve">Note 5. The total values of building permits were updated to reflect the data revision provided by Business Planning &amp; Performance Measurement, The City of Calgary as of October 7,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</si>
</sst>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5">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26" fillId="5" borderId="0" xfId="0" applyFont="1" applyFill="1" applyBorder="1" applyAlignment="1">
      <alignment horizontal="right" vertical="center"/>
    </xf>
    <xf numFmtId="171" fontId="27" fillId="5" borderId="14" xfId="0"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67" fontId="27" fillId="5" borderId="21" xfId="2" applyNumberFormat="1" applyFont="1" applyFill="1" applyBorder="1" applyAlignment="1">
      <alignment horizontal="right" vertical="center"/>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4" fillId="5" borderId="0" xfId="0" applyFont="1" applyFill="1" applyBorder="1" applyAlignment="1">
      <alignment horizontal="left" wrapText="1"/>
    </xf>
    <xf numFmtId="171" fontId="10" fillId="9" borderId="0" xfId="1" applyNumberFormat="1" applyFont="1" applyFill="1" applyBorder="1" applyAlignment="1">
      <alignment horizontal="right" vertical="center"/>
    </xf>
    <xf numFmtId="2" fontId="27" fillId="5" borderId="0" xfId="2" applyNumberFormat="1" applyFont="1" applyFill="1" applyBorder="1" applyAlignment="1">
      <alignment horizontal="right" vertical="center"/>
    </xf>
    <xf numFmtId="2" fontId="27" fillId="9" borderId="0" xfId="2" applyNumberFormat="1" applyFont="1" applyFill="1" applyBorder="1" applyAlignment="1">
      <alignment horizontal="right" vertical="center"/>
    </xf>
    <xf numFmtId="10" fontId="27" fillId="5" borderId="0" xfId="3" applyNumberFormat="1" applyFont="1" applyFill="1" applyBorder="1" applyAlignment="1">
      <alignment horizontal="right" vertical="center"/>
    </xf>
    <xf numFmtId="171" fontId="27" fillId="5" borderId="0" xfId="2" applyNumberFormat="1" applyFont="1" applyFill="1" applyBorder="1" applyAlignment="1">
      <alignment horizontal="right" vertical="center"/>
    </xf>
    <xf numFmtId="0" fontId="4" fillId="5" borderId="0" xfId="0" applyFont="1" applyFill="1" applyBorder="1" applyAlignment="1">
      <alignment horizontal="right" vertical="center"/>
    </xf>
    <xf numFmtId="0" fontId="33" fillId="5" borderId="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4" fillId="6" borderId="0" xfId="0" applyFont="1" applyFill="1" applyBorder="1" applyAlignment="1">
      <alignment horizontal="right"/>
    </xf>
    <xf numFmtId="0" fontId="10" fillId="5" borderId="8" xfId="0" applyFont="1" applyFill="1" applyBorder="1" applyAlignment="1">
      <alignment horizontal="left" vertical="center" wrapText="1" indent="1"/>
    </xf>
    <xf numFmtId="0" fontId="10" fillId="9" borderId="8" xfId="0" applyFont="1" applyFill="1" applyBorder="1" applyAlignment="1">
      <alignment horizontal="left" vertical="center" wrapText="1" indent="1"/>
    </xf>
    <xf numFmtId="10" fontId="27" fillId="5" borderId="7" xfId="0" applyNumberFormat="1" applyFont="1" applyFill="1" applyBorder="1" applyAlignment="1">
      <alignment horizontal="right" vertical="center"/>
    </xf>
    <xf numFmtId="0" fontId="4" fillId="5" borderId="0" xfId="0" applyFont="1" applyFill="1" applyBorder="1" applyAlignment="1">
      <alignment horizontal="left" wrapText="1"/>
    </xf>
    <xf numFmtId="167" fontId="27" fillId="9" borderId="15"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26" fillId="5" borderId="0" xfId="0" applyFont="1" applyFill="1" applyBorder="1" applyAlignment="1">
      <alignment vertical="center" wrapText="1"/>
    </xf>
    <xf numFmtId="0" fontId="26" fillId="5" borderId="9" xfId="0" applyFont="1" applyFill="1" applyBorder="1" applyAlignment="1">
      <alignment vertical="center" wrapText="1"/>
    </xf>
    <xf numFmtId="167" fontId="27" fillId="5" borderId="15"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5" fontId="27" fillId="5" borderId="20"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0" fontId="27" fillId="5" borderId="11"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10" xfId="0" applyFont="1" applyFill="1" applyBorder="1" applyAlignment="1">
      <alignment wrapText="1"/>
    </xf>
    <xf numFmtId="0" fontId="26" fillId="5" borderId="11" xfId="0" applyFont="1" applyFill="1" applyBorder="1" applyAlignment="1">
      <alignment wrapText="1"/>
    </xf>
    <xf numFmtId="0" fontId="7"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26" fillId="5" borderId="3" xfId="0" applyFont="1" applyFill="1" applyBorder="1" applyAlignment="1">
      <alignment wrapText="1"/>
    </xf>
    <xf numFmtId="0" fontId="4" fillId="5" borderId="0" xfId="0" applyFont="1" applyFill="1" applyBorder="1" applyAlignment="1">
      <alignment horizontal="left" wrapText="1"/>
    </xf>
    <xf numFmtId="0" fontId="26" fillId="5" borderId="8" xfId="0" applyFont="1" applyFill="1" applyBorder="1" applyAlignment="1">
      <alignment horizontal="left" vertical="center" wrapText="1"/>
    </xf>
    <xf numFmtId="0" fontId="26" fillId="5" borderId="8" xfId="0" applyFont="1" applyFill="1" applyBorder="1" applyAlignment="1">
      <alignment vertical="center" wrapText="1"/>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R58"/>
  <sheetViews>
    <sheetView tabSelected="1" topLeftCell="E1" zoomScale="85" zoomScaleNormal="85" workbookViewId="0">
      <selection activeCell="AB1" sqref="AB1"/>
    </sheetView>
  </sheetViews>
  <sheetFormatPr defaultColWidth="0"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8.5703125" style="94" customWidth="1"/>
    <col min="9" max="19" width="7.85546875" style="94" customWidth="1"/>
    <col min="20" max="28" width="7.85546875" style="213" customWidth="1"/>
    <col min="29" max="29" width="3.5703125" style="13" customWidth="1"/>
    <col min="30" max="44" width="0" style="13" hidden="1" customWidth="1"/>
    <col min="45" max="16384" width="9.140625" style="13" hidden="1"/>
  </cols>
  <sheetData>
    <row r="1" spans="1:29" ht="27" customHeight="1" x14ac:dyDescent="0.3">
      <c r="A1" s="1"/>
      <c r="B1" s="2"/>
      <c r="C1" s="3"/>
      <c r="D1" s="3"/>
      <c r="E1" s="186" t="s">
        <v>262</v>
      </c>
      <c r="F1" s="86"/>
      <c r="G1" s="86"/>
      <c r="H1" s="86"/>
      <c r="I1" s="86"/>
      <c r="J1" s="86"/>
      <c r="K1" s="86"/>
      <c r="L1" s="86"/>
      <c r="M1" s="86"/>
      <c r="N1" s="86"/>
      <c r="O1" s="86"/>
      <c r="P1" s="86"/>
      <c r="Q1" s="86"/>
      <c r="R1" s="86"/>
      <c r="S1" s="86"/>
      <c r="T1" s="87"/>
      <c r="U1" s="87"/>
      <c r="V1" s="87"/>
      <c r="W1" s="87"/>
      <c r="X1" s="87"/>
      <c r="Y1" s="87"/>
      <c r="Z1" s="87"/>
      <c r="AA1" s="87"/>
      <c r="AB1" s="87"/>
      <c r="AC1" s="8"/>
    </row>
    <row r="2" spans="1:29" ht="33.75" customHeight="1" thickBot="1" x14ac:dyDescent="0.25">
      <c r="A2" s="1"/>
      <c r="B2" s="2"/>
      <c r="C2" s="3"/>
      <c r="D2" s="3"/>
      <c r="E2" s="53" t="s">
        <v>0</v>
      </c>
      <c r="F2" s="86"/>
      <c r="G2" s="87"/>
      <c r="H2" s="87"/>
      <c r="I2" s="86"/>
      <c r="J2" s="122"/>
      <c r="K2" s="122"/>
      <c r="L2" s="122"/>
      <c r="M2" s="122"/>
      <c r="N2" s="122"/>
      <c r="O2" s="122"/>
      <c r="P2" s="122"/>
      <c r="Q2" s="122"/>
      <c r="R2" s="122"/>
      <c r="S2" s="122"/>
      <c r="T2" s="122"/>
      <c r="U2" s="122"/>
      <c r="V2" s="122"/>
      <c r="W2" s="122"/>
      <c r="X2" s="122"/>
      <c r="Y2" s="122"/>
      <c r="Z2" s="122"/>
      <c r="AA2" s="122"/>
      <c r="AB2" s="122" t="s">
        <v>263</v>
      </c>
      <c r="AC2" s="8"/>
    </row>
    <row r="3" spans="1:29" s="164" customFormat="1" ht="23.25" thickBot="1" x14ac:dyDescent="0.3">
      <c r="A3" s="193"/>
      <c r="B3" s="5" t="s">
        <v>1</v>
      </c>
      <c r="C3" s="6" t="s">
        <v>2</v>
      </c>
      <c r="D3" s="7" t="s">
        <v>3</v>
      </c>
      <c r="E3" s="253" t="s">
        <v>4</v>
      </c>
      <c r="F3" s="254">
        <v>2023</v>
      </c>
      <c r="G3" s="254">
        <v>2024</v>
      </c>
      <c r="H3" s="255">
        <v>45292</v>
      </c>
      <c r="I3" s="255">
        <v>45323</v>
      </c>
      <c r="J3" s="255">
        <v>45352</v>
      </c>
      <c r="K3" s="255">
        <v>45383</v>
      </c>
      <c r="L3" s="255">
        <v>45413</v>
      </c>
      <c r="M3" s="255">
        <v>45444</v>
      </c>
      <c r="N3" s="255">
        <v>45474</v>
      </c>
      <c r="O3" s="255">
        <v>45505</v>
      </c>
      <c r="P3" s="255">
        <v>45536</v>
      </c>
      <c r="Q3" s="255">
        <v>45566</v>
      </c>
      <c r="R3" s="255">
        <v>45597</v>
      </c>
      <c r="S3" s="255">
        <v>45627</v>
      </c>
      <c r="T3" s="257">
        <v>45658</v>
      </c>
      <c r="U3" s="255">
        <v>45689</v>
      </c>
      <c r="V3" s="255">
        <v>45717</v>
      </c>
      <c r="W3" s="255">
        <v>45748</v>
      </c>
      <c r="X3" s="255">
        <v>45778</v>
      </c>
      <c r="Y3" s="255">
        <v>45809</v>
      </c>
      <c r="Z3" s="255">
        <v>45839</v>
      </c>
      <c r="AA3" s="255">
        <v>45870</v>
      </c>
      <c r="AB3" s="256">
        <v>45901</v>
      </c>
      <c r="AC3" s="54"/>
    </row>
    <row r="4" spans="1:29" s="165" customFormat="1" ht="13.5" customHeight="1" thickBot="1" x14ac:dyDescent="0.25">
      <c r="A4" s="194"/>
      <c r="B4" s="55" t="s">
        <v>5</v>
      </c>
      <c r="C4" s="56"/>
      <c r="D4" s="57"/>
      <c r="E4" s="251" t="s">
        <v>5</v>
      </c>
      <c r="F4" s="252"/>
      <c r="G4" s="252"/>
      <c r="H4" s="252"/>
      <c r="I4" s="252"/>
      <c r="J4" s="252"/>
      <c r="K4" s="252"/>
      <c r="L4" s="252"/>
      <c r="M4" s="252"/>
      <c r="N4" s="252"/>
      <c r="O4" s="252"/>
      <c r="P4" s="252"/>
      <c r="Q4" s="252"/>
      <c r="R4" s="252"/>
      <c r="S4" s="258"/>
      <c r="T4" s="258"/>
      <c r="U4" s="249"/>
      <c r="V4" s="249"/>
      <c r="W4" s="249"/>
      <c r="X4" s="249"/>
      <c r="Y4" s="249"/>
      <c r="Z4" s="249"/>
      <c r="AA4" s="249"/>
      <c r="AB4" s="250"/>
      <c r="AC4" s="58"/>
    </row>
    <row r="5" spans="1:29" s="165" customFormat="1" ht="16.5" customHeight="1" x14ac:dyDescent="0.2">
      <c r="A5" s="195">
        <v>1</v>
      </c>
      <c r="B5" s="95" t="s">
        <v>6</v>
      </c>
      <c r="C5" s="96" t="s">
        <v>7</v>
      </c>
      <c r="D5" s="97"/>
      <c r="E5" s="102" t="s">
        <v>229</v>
      </c>
      <c r="F5" s="103">
        <f>'dXdata - Annual'!H16/100</f>
        <v>0.06</v>
      </c>
      <c r="G5" s="103">
        <f>'dXdata - Annual'!I16/100</f>
        <v>7.400000000000001E-2</v>
      </c>
      <c r="H5" s="99">
        <f>'dXdata - Monthly'!CL16/100</f>
        <v>5.5999999999999994E-2</v>
      </c>
      <c r="I5" s="99">
        <f>'dXdata - Monthly'!CM16/100</f>
        <v>6.2E-2</v>
      </c>
      <c r="J5" s="99">
        <f>'dXdata - Monthly'!CN16/100</f>
        <v>7.0000000000000007E-2</v>
      </c>
      <c r="K5" s="99">
        <f>'dXdata - Monthly'!CO16/100</f>
        <v>7.9000000000000001E-2</v>
      </c>
      <c r="L5" s="99">
        <f>'dXdata - Monthly'!CP16/100</f>
        <v>8.1000000000000003E-2</v>
      </c>
      <c r="M5" s="99">
        <f>'dXdata - Monthly'!CQ16/100</f>
        <v>8.199999999999999E-2</v>
      </c>
      <c r="N5" s="99">
        <f>'dXdata - Monthly'!CR16/100</f>
        <v>7.2999999999999995E-2</v>
      </c>
      <c r="O5" s="99">
        <f>'dXdata - Monthly'!CS16/100</f>
        <v>7.400000000000001E-2</v>
      </c>
      <c r="P5" s="99">
        <f>'dXdata - Monthly'!CT16/100</f>
        <v>7.2000000000000008E-2</v>
      </c>
      <c r="Q5" s="99">
        <f>'dXdata - Monthly'!CU16/100</f>
        <v>7.4999999999999997E-2</v>
      </c>
      <c r="R5" s="99">
        <f>'dXdata - Monthly'!CV16/100</f>
        <v>7.400000000000001E-2</v>
      </c>
      <c r="S5" s="99">
        <f>'dXdata - Monthly'!CW16/100</f>
        <v>7.400000000000001E-2</v>
      </c>
      <c r="T5" s="229">
        <f>'dXdata - Monthly'!CX16/100</f>
        <v>7.400000000000001E-2</v>
      </c>
      <c r="U5" s="230">
        <f>'dXdata - Monthly'!CY16/100</f>
        <v>7.2000000000000008E-2</v>
      </c>
      <c r="V5" s="230">
        <f>'dXdata - Monthly'!CZ16/100</f>
        <v>7.6999999999999999E-2</v>
      </c>
      <c r="W5" s="230">
        <f>'dXdata - Monthly'!DA16/100</f>
        <v>7.8E-2</v>
      </c>
      <c r="X5" s="230">
        <f>'dXdata - Monthly'!DB16/100</f>
        <v>8.1000000000000003E-2</v>
      </c>
      <c r="Y5" s="230">
        <f>'dXdata - Monthly'!DC16/100</f>
        <v>7.2999999999999995E-2</v>
      </c>
      <c r="Z5" s="230">
        <f>'dXdata - Monthly'!DD16/100</f>
        <v>7.4999999999999997E-2</v>
      </c>
      <c r="AA5" s="230">
        <f>'dXdata - Monthly'!DE16/100</f>
        <v>7.4999999999999997E-2</v>
      </c>
      <c r="AB5" s="231">
        <f>'dXdata - Monthly'!DF16/100</f>
        <v>0.08</v>
      </c>
      <c r="AC5" s="187"/>
    </row>
    <row r="6" spans="1:29" s="165" customFormat="1" ht="16.5" customHeight="1" x14ac:dyDescent="0.2">
      <c r="A6" s="196">
        <v>2</v>
      </c>
      <c r="B6" s="59" t="s">
        <v>8</v>
      </c>
      <c r="C6" s="60" t="s">
        <v>9</v>
      </c>
      <c r="D6" s="61"/>
      <c r="E6" s="70" t="s">
        <v>241</v>
      </c>
      <c r="F6" s="91">
        <f>'dXdata - Annual'!H17/100</f>
        <v>5.4000000000000006E-2</v>
      </c>
      <c r="G6" s="91">
        <f>'dXdata - Annual'!I17/100</f>
        <v>6.3E-2</v>
      </c>
      <c r="H6" s="90">
        <f>'dXdata - Monthly'!CL17/100</f>
        <v>5.5999999999999994E-2</v>
      </c>
      <c r="I6" s="90">
        <f>'dXdata - Monthly'!CM17/100</f>
        <v>5.7999999999999996E-2</v>
      </c>
      <c r="J6" s="90">
        <f>'dXdata - Monthly'!CN17/100</f>
        <v>6.2E-2</v>
      </c>
      <c r="K6" s="90">
        <f>'dXdata - Monthly'!CO17/100</f>
        <v>6.2E-2</v>
      </c>
      <c r="L6" s="90">
        <f>'dXdata - Monthly'!CP17/100</f>
        <v>6.3E-2</v>
      </c>
      <c r="M6" s="90">
        <f>'dXdata - Monthly'!CQ17/100</f>
        <v>6.2E-2</v>
      </c>
      <c r="N6" s="90">
        <f>'dXdata - Monthly'!CR17/100</f>
        <v>6.4000000000000001E-2</v>
      </c>
      <c r="O6" s="90">
        <f>'dXdata - Monthly'!CS17/100</f>
        <v>6.8000000000000005E-2</v>
      </c>
      <c r="P6" s="90">
        <f>'dXdata - Monthly'!CT17/100</f>
        <v>6.7000000000000004E-2</v>
      </c>
      <c r="Q6" s="90">
        <f>'dXdata - Monthly'!CU17/100</f>
        <v>6.5000000000000002E-2</v>
      </c>
      <c r="R6" s="90">
        <f>'dXdata - Monthly'!CV17/100</f>
        <v>6.2E-2</v>
      </c>
      <c r="S6" s="90">
        <f>'dXdata - Monthly'!CW17/100</f>
        <v>6.2E-2</v>
      </c>
      <c r="T6" s="89">
        <f>'dXdata - Monthly'!CX17/100</f>
        <v>6.6000000000000003E-2</v>
      </c>
      <c r="U6" s="90">
        <f>'dXdata - Monthly'!CY17/100</f>
        <v>6.6000000000000003E-2</v>
      </c>
      <c r="V6" s="90">
        <f>'dXdata - Monthly'!CZ17/100</f>
        <v>6.9000000000000006E-2</v>
      </c>
      <c r="W6" s="90">
        <f>'dXdata - Monthly'!DA17/100</f>
        <v>6.9000000000000006E-2</v>
      </c>
      <c r="X6" s="90">
        <f>'dXdata - Monthly'!DB17/100</f>
        <v>7.0000000000000007E-2</v>
      </c>
      <c r="Y6" s="90">
        <f>'dXdata - Monthly'!DC17/100</f>
        <v>6.8000000000000005E-2</v>
      </c>
      <c r="Z6" s="90">
        <f>'dXdata - Monthly'!DD17/100</f>
        <v>6.9000000000000006E-2</v>
      </c>
      <c r="AA6" s="90">
        <f>'dXdata - Monthly'!DE17/100</f>
        <v>7.2000000000000008E-2</v>
      </c>
      <c r="AB6" s="171">
        <f>'dXdata - Monthly'!DF17/100</f>
        <v>7.2999999999999995E-2</v>
      </c>
      <c r="AC6" s="187"/>
    </row>
    <row r="7" spans="1:29" s="165" customFormat="1" ht="16.5" customHeight="1" x14ac:dyDescent="0.2">
      <c r="A7" s="195">
        <v>3</v>
      </c>
      <c r="B7" s="95" t="s">
        <v>10</v>
      </c>
      <c r="C7" s="96" t="s">
        <v>11</v>
      </c>
      <c r="D7" s="97"/>
      <c r="E7" s="102" t="s">
        <v>230</v>
      </c>
      <c r="F7" s="108">
        <f>'dXdata - Annual'!H18</f>
        <v>962.8</v>
      </c>
      <c r="G7" s="108">
        <f>'dXdata - Annual'!I18</f>
        <v>1009.3</v>
      </c>
      <c r="H7" s="202">
        <f>'dXdata - Monthly'!CL18</f>
        <v>978.6</v>
      </c>
      <c r="I7" s="202">
        <f>'dXdata - Monthly'!CM18</f>
        <v>973.6</v>
      </c>
      <c r="J7" s="202">
        <f>'dXdata - Monthly'!CN18</f>
        <v>980.7</v>
      </c>
      <c r="K7" s="202">
        <f>'dXdata - Monthly'!CO18</f>
        <v>987.2</v>
      </c>
      <c r="L7" s="202">
        <f>'dXdata - Monthly'!CP18</f>
        <v>1002</v>
      </c>
      <c r="M7" s="202">
        <f>'dXdata - Monthly'!CQ18</f>
        <v>1010.2</v>
      </c>
      <c r="N7" s="202">
        <f>'dXdata - Monthly'!CR18</f>
        <v>1014.7</v>
      </c>
      <c r="O7" s="202">
        <f>'dXdata - Monthly'!CS18</f>
        <v>1023.5</v>
      </c>
      <c r="P7" s="202">
        <f>'dXdata - Monthly'!CT18</f>
        <v>1020.4</v>
      </c>
      <c r="Q7" s="202">
        <f>'dXdata - Monthly'!CU18</f>
        <v>1020</v>
      </c>
      <c r="R7" s="202">
        <f>'dXdata - Monthly'!CV18</f>
        <v>1013</v>
      </c>
      <c r="S7" s="202">
        <f>'dXdata - Monthly'!CW18</f>
        <v>1025.8</v>
      </c>
      <c r="T7" s="107">
        <f>'dXdata - Monthly'!CX18</f>
        <v>1031.3</v>
      </c>
      <c r="U7" s="202">
        <f>'dXdata - Monthly'!CY18</f>
        <v>1036.8</v>
      </c>
      <c r="V7" s="202">
        <f>'dXdata - Monthly'!CZ18</f>
        <v>1023</v>
      </c>
      <c r="W7" s="202">
        <f>'dXdata - Monthly'!DA18</f>
        <v>1021.6</v>
      </c>
      <c r="X7" s="202">
        <f>'dXdata - Monthly'!DB18</f>
        <v>1034</v>
      </c>
      <c r="Y7" s="202">
        <f>'dXdata - Monthly'!DC18</f>
        <v>1059.0999999999999</v>
      </c>
      <c r="Z7" s="202">
        <f>'dXdata - Monthly'!DD18</f>
        <v>1069.2</v>
      </c>
      <c r="AA7" s="202">
        <f>'dXdata - Monthly'!DE18</f>
        <v>1065.0999999999999</v>
      </c>
      <c r="AB7" s="203">
        <f>'dXdata - Monthly'!DF18</f>
        <v>1053.9000000000001</v>
      </c>
      <c r="AC7" s="187"/>
    </row>
    <row r="8" spans="1:29" s="166" customFormat="1" ht="31.5" customHeight="1" x14ac:dyDescent="0.2">
      <c r="A8" s="196">
        <v>4</v>
      </c>
      <c r="B8" s="62" t="s">
        <v>12</v>
      </c>
      <c r="C8" s="62" t="s">
        <v>13</v>
      </c>
      <c r="D8" s="63"/>
      <c r="E8" s="70" t="s">
        <v>244</v>
      </c>
      <c r="F8" s="93">
        <f>'dXdata - Annual'!H19</f>
        <v>45990</v>
      </c>
      <c r="G8" s="93">
        <f>'dXdata - Annual'!I19</f>
        <v>53768.333333333336</v>
      </c>
      <c r="H8" s="157">
        <f>'dXdata - Monthly'!CL19</f>
        <v>54640</v>
      </c>
      <c r="I8" s="157">
        <f>'dXdata - Monthly'!CM19</f>
        <v>53900</v>
      </c>
      <c r="J8" s="157">
        <f>'dXdata - Monthly'!CN19</f>
        <v>53850</v>
      </c>
      <c r="K8" s="157">
        <f>'dXdata - Monthly'!CO19</f>
        <v>52270</v>
      </c>
      <c r="L8" s="157">
        <f>'dXdata - Monthly'!CP19</f>
        <v>52620</v>
      </c>
      <c r="M8" s="157">
        <f>'dXdata - Monthly'!CQ19</f>
        <v>51340</v>
      </c>
      <c r="N8" s="157">
        <f>'dXdata - Monthly'!CR19</f>
        <v>54410</v>
      </c>
      <c r="O8" s="157">
        <f>'dXdata - Monthly'!CS19</f>
        <v>54580</v>
      </c>
      <c r="P8" s="157">
        <f>'dXdata - Monthly'!CT19</f>
        <v>53520</v>
      </c>
      <c r="Q8" s="157">
        <f>'dXdata - Monthly'!CU19</f>
        <v>54580</v>
      </c>
      <c r="R8" s="157">
        <f>'dXdata - Monthly'!CV19</f>
        <v>54110</v>
      </c>
      <c r="S8" s="157">
        <f>'dXdata - Monthly'!CW19</f>
        <v>55400</v>
      </c>
      <c r="T8" s="156">
        <f>'dXdata - Monthly'!CX19</f>
        <v>55360</v>
      </c>
      <c r="U8" s="157">
        <f>'dXdata - Monthly'!CY19</f>
        <v>57530</v>
      </c>
      <c r="V8" s="157">
        <f>'dXdata - Monthly'!CZ19</f>
        <v>58110</v>
      </c>
      <c r="W8" s="157">
        <f>'dXdata - Monthly'!DA19</f>
        <v>59500</v>
      </c>
      <c r="X8" s="157">
        <f>'dXdata - Monthly'!DB19</f>
        <v>59600</v>
      </c>
      <c r="Y8" s="157">
        <f>'dXdata - Monthly'!DC19</f>
        <v>60870</v>
      </c>
      <c r="Z8" s="157">
        <f>'dXdata - Monthly'!DD19</f>
        <v>62020</v>
      </c>
      <c r="AA8" s="157" t="e">
        <f>'dXdata - Monthly'!DE19</f>
        <v>#N/A</v>
      </c>
      <c r="AB8" s="172" t="e">
        <f>'dXdata - Monthly'!DF19</f>
        <v>#N/A</v>
      </c>
      <c r="AC8" s="188"/>
    </row>
    <row r="9" spans="1:29" s="165" customFormat="1" ht="16.5" customHeight="1" x14ac:dyDescent="0.2">
      <c r="A9" s="195">
        <v>5</v>
      </c>
      <c r="B9" s="95" t="s">
        <v>14</v>
      </c>
      <c r="C9" s="96" t="s">
        <v>15</v>
      </c>
      <c r="D9" s="97"/>
      <c r="E9" s="102" t="s">
        <v>245</v>
      </c>
      <c r="F9" s="103">
        <f>'dXdata - Annual'!H20/100</f>
        <v>-0.13958310596966061</v>
      </c>
      <c r="G9" s="103">
        <f>'dXdata - Annual'!I20/100</f>
        <v>0.16913097050083348</v>
      </c>
      <c r="H9" s="159">
        <f>'dXdata - Monthly'!CL20/100</f>
        <v>0.31726133076181284</v>
      </c>
      <c r="I9" s="159">
        <f>'dXdata - Monthly'!CM20/100</f>
        <v>0.31367292225201071</v>
      </c>
      <c r="J9" s="159">
        <f>'dXdata - Monthly'!CN20/100</f>
        <v>0.31149537262542615</v>
      </c>
      <c r="K9" s="159">
        <f>'dXdata - Monthly'!CO20/100</f>
        <v>0.24393146120894804</v>
      </c>
      <c r="L9" s="159">
        <f>'dXdata - Monthly'!CP20/100</f>
        <v>0.21721027064538512</v>
      </c>
      <c r="M9" s="159">
        <f>'dXdata - Monthly'!CQ20/100</f>
        <v>0.14726256983240216</v>
      </c>
      <c r="N9" s="159">
        <f>'dXdata - Monthly'!CR20/100</f>
        <v>0.18721361553567539</v>
      </c>
      <c r="O9" s="159">
        <f>'dXdata - Monthly'!CS20/100</f>
        <v>0.12096939823372367</v>
      </c>
      <c r="P9" s="159">
        <f>'dXdata - Monthly'!CT20/100</f>
        <v>7.5346594333936201E-2</v>
      </c>
      <c r="Q9" s="159">
        <f>'dXdata - Monthly'!CU20/100</f>
        <v>9.7305991154000862E-2</v>
      </c>
      <c r="R9" s="159">
        <f>'dXdata - Monthly'!CV20/100</f>
        <v>4.7020123839009331E-2</v>
      </c>
      <c r="S9" s="159">
        <f>'dXdata - Monthly'!CW20/100</f>
        <v>5.323193916349811E-2</v>
      </c>
      <c r="T9" s="158">
        <f>'dXdata - Monthly'!CX20/100</f>
        <v>1.3177159590043841E-2</v>
      </c>
      <c r="U9" s="159">
        <f>'dXdata - Monthly'!CY20/100</f>
        <v>6.7346938775510123E-2</v>
      </c>
      <c r="V9" s="159">
        <f>'dXdata - Monthly'!CZ20/100</f>
        <v>7.9108635097492996E-2</v>
      </c>
      <c r="W9" s="159">
        <f>'dXdata - Monthly'!DA20/100</f>
        <v>0.138320260187488</v>
      </c>
      <c r="X9" s="159">
        <f>'dXdata - Monthly'!DB20/100</f>
        <v>0.13264918282022053</v>
      </c>
      <c r="Y9" s="159">
        <f>'dXdata - Monthly'!DC20/100</f>
        <v>0.1856252434748733</v>
      </c>
      <c r="Z9" s="159">
        <f>'dXdata - Monthly'!DD20/100</f>
        <v>0.13986399558904616</v>
      </c>
      <c r="AA9" s="159" t="e">
        <f>'dXdata - Monthly'!DE20/100</f>
        <v>#N/A</v>
      </c>
      <c r="AB9" s="173" t="e">
        <f>'dXdata - Monthly'!DF20/100</f>
        <v>#N/A</v>
      </c>
      <c r="AC9" s="187"/>
    </row>
    <row r="10" spans="1:29" s="165" customFormat="1" ht="31.5" customHeight="1" x14ac:dyDescent="0.2">
      <c r="A10" s="196">
        <v>6</v>
      </c>
      <c r="B10" s="59" t="s">
        <v>16</v>
      </c>
      <c r="C10" s="60" t="s">
        <v>13</v>
      </c>
      <c r="D10" s="61"/>
      <c r="E10" s="70" t="s">
        <v>246</v>
      </c>
      <c r="F10" s="93">
        <f>'dXdata - Annual'!H21</f>
        <v>14615.833333333334</v>
      </c>
      <c r="G10" s="93">
        <f>'dXdata - Annual'!I21</f>
        <v>16986.666666666668</v>
      </c>
      <c r="H10" s="157">
        <f>'dXdata - Monthly'!CL21</f>
        <v>17460</v>
      </c>
      <c r="I10" s="157">
        <f>'dXdata - Monthly'!CM21</f>
        <v>17040</v>
      </c>
      <c r="J10" s="157">
        <f>'dXdata - Monthly'!CN21</f>
        <v>17020</v>
      </c>
      <c r="K10" s="157">
        <f>'dXdata - Monthly'!CO21</f>
        <v>16600</v>
      </c>
      <c r="L10" s="157">
        <f>'dXdata - Monthly'!CP21</f>
        <v>16810</v>
      </c>
      <c r="M10" s="157">
        <f>'dXdata - Monthly'!CQ21</f>
        <v>16820</v>
      </c>
      <c r="N10" s="157">
        <f>'dXdata - Monthly'!CR21</f>
        <v>17040</v>
      </c>
      <c r="O10" s="157">
        <f>'dXdata - Monthly'!CS21</f>
        <v>16970</v>
      </c>
      <c r="P10" s="157">
        <f>'dXdata - Monthly'!CT21</f>
        <v>16800</v>
      </c>
      <c r="Q10" s="157">
        <f>'dXdata - Monthly'!CU21</f>
        <v>16970</v>
      </c>
      <c r="R10" s="157">
        <f>'dXdata - Monthly'!CV21</f>
        <v>16870</v>
      </c>
      <c r="S10" s="157">
        <f>'dXdata - Monthly'!CW21</f>
        <v>17440</v>
      </c>
      <c r="T10" s="156">
        <f>'dXdata - Monthly'!CX21</f>
        <v>17740</v>
      </c>
      <c r="U10" s="157">
        <f>'dXdata - Monthly'!CY21</f>
        <v>18450</v>
      </c>
      <c r="V10" s="157">
        <f>'dXdata - Monthly'!CZ21</f>
        <v>18790</v>
      </c>
      <c r="W10" s="157">
        <f>'dXdata - Monthly'!DA21</f>
        <v>19530</v>
      </c>
      <c r="X10" s="157">
        <f>'dXdata - Monthly'!DB21</f>
        <v>19960</v>
      </c>
      <c r="Y10" s="157">
        <f>'dXdata - Monthly'!DC21</f>
        <v>20480</v>
      </c>
      <c r="Z10" s="157">
        <f>'dXdata - Monthly'!DD21</f>
        <v>20820</v>
      </c>
      <c r="AA10" s="157" t="e">
        <f>'dXdata - Monthly'!DE21</f>
        <v>#N/A</v>
      </c>
      <c r="AB10" s="172" t="e">
        <f>'dXdata - Monthly'!DF21</f>
        <v>#N/A</v>
      </c>
      <c r="AC10" s="187"/>
    </row>
    <row r="11" spans="1:29" s="167" customFormat="1" ht="16.5" customHeight="1" x14ac:dyDescent="0.2">
      <c r="A11" s="195">
        <v>7</v>
      </c>
      <c r="B11" s="95" t="s">
        <v>17</v>
      </c>
      <c r="C11" s="96" t="s">
        <v>15</v>
      </c>
      <c r="D11" s="97"/>
      <c r="E11" s="102" t="s">
        <v>245</v>
      </c>
      <c r="F11" s="103">
        <f>'dXdata - Annual'!H22/100</f>
        <v>-0.12340063974410231</v>
      </c>
      <c r="G11" s="103">
        <f>'dXdata - Annual'!I22/100</f>
        <v>0.16220993215120583</v>
      </c>
      <c r="H11" s="159">
        <f>'dXdata - Monthly'!CL22/100</f>
        <v>0.32977913175932971</v>
      </c>
      <c r="I11" s="159">
        <f>'dXdata - Monthly'!CM22/100</f>
        <v>0.3087557603686637</v>
      </c>
      <c r="J11" s="159">
        <f>'dXdata - Monthly'!CN22/100</f>
        <v>0.30022918258212372</v>
      </c>
      <c r="K11" s="159">
        <f>'dXdata - Monthly'!CO22/100</f>
        <v>0.24344569288389509</v>
      </c>
      <c r="L11" s="159">
        <f>'dXdata - Monthly'!CP22/100</f>
        <v>0.23150183150183157</v>
      </c>
      <c r="M11" s="159">
        <f>'dXdata - Monthly'!CQ22/100</f>
        <v>0.18617771509167835</v>
      </c>
      <c r="N11" s="159">
        <f>'dXdata - Monthly'!CR22/100</f>
        <v>0.17355371900826455</v>
      </c>
      <c r="O11" s="159">
        <f>'dXdata - Monthly'!CS22/100</f>
        <v>0.11060209424083765</v>
      </c>
      <c r="P11" s="159">
        <f>'dXdata - Monthly'!CT22/100</f>
        <v>6.0606060606060552E-2</v>
      </c>
      <c r="Q11" s="159">
        <f>'dXdata - Monthly'!CU22/100</f>
        <v>5.3382991930478019E-2</v>
      </c>
      <c r="R11" s="159">
        <f>'dXdata - Monthly'!CV22/100</f>
        <v>2.1186440677966045E-2</v>
      </c>
      <c r="S11" s="159">
        <f>'dXdata - Monthly'!CW22/100</f>
        <v>4.4311377245509043E-2</v>
      </c>
      <c r="T11" s="158">
        <f>'dXdata - Monthly'!CX22/100</f>
        <v>1.6036655211912887E-2</v>
      </c>
      <c r="U11" s="159">
        <f>'dXdata - Monthly'!CY22/100</f>
        <v>8.2746478873239493E-2</v>
      </c>
      <c r="V11" s="159">
        <f>'dXdata - Monthly'!CZ22/100</f>
        <v>0.10399529964747355</v>
      </c>
      <c r="W11" s="159">
        <f>'dXdata - Monthly'!DA22/100</f>
        <v>0.17650602409638558</v>
      </c>
      <c r="X11" s="159">
        <f>'dXdata - Monthly'!DB22/100</f>
        <v>0.18738845925044623</v>
      </c>
      <c r="Y11" s="159">
        <f>'dXdata - Monthly'!DC22/100</f>
        <v>0.21759809750297254</v>
      </c>
      <c r="Z11" s="159">
        <f>'dXdata - Monthly'!DD22/100</f>
        <v>0.221830985915493</v>
      </c>
      <c r="AA11" s="159" t="e">
        <f>'dXdata - Monthly'!DE22/100</f>
        <v>#N/A</v>
      </c>
      <c r="AB11" s="173" t="e">
        <f>'dXdata - Monthly'!DF22/100</f>
        <v>#N/A</v>
      </c>
      <c r="AC11" s="189"/>
    </row>
    <row r="12" spans="1:29" s="165" customFormat="1" ht="16.5" customHeight="1" thickBot="1" x14ac:dyDescent="0.25">
      <c r="A12" s="196">
        <v>8</v>
      </c>
      <c r="B12" s="64" t="s">
        <v>18</v>
      </c>
      <c r="C12" s="65" t="s">
        <v>11</v>
      </c>
      <c r="D12" s="66"/>
      <c r="E12" s="70" t="s">
        <v>231</v>
      </c>
      <c r="F12" s="149">
        <f>'dXdata - Annual'!H29</f>
        <v>1422.8</v>
      </c>
      <c r="G12" s="149">
        <f>'dXdata - Annual'!I29</f>
        <v>1509.8</v>
      </c>
      <c r="H12" s="205">
        <f>'dXdata - Monthly'!CL29</f>
        <v>1487.9</v>
      </c>
      <c r="I12" s="205">
        <f>'dXdata - Monthly'!CM29</f>
        <v>1495.2</v>
      </c>
      <c r="J12" s="205">
        <f>'dXdata - Monthly'!CN29</f>
        <v>1502.5</v>
      </c>
      <c r="K12" s="205">
        <f>'dXdata - Monthly'!CO29</f>
        <v>1509.8</v>
      </c>
      <c r="L12" s="205">
        <f>'dXdata - Monthly'!CP29</f>
        <v>1514.2</v>
      </c>
      <c r="M12" s="205">
        <f>'dXdata - Monthly'!CQ29</f>
        <v>1518.6</v>
      </c>
      <c r="N12" s="205">
        <f>'dXdata - Monthly'!CR29</f>
        <v>1523</v>
      </c>
      <c r="O12" s="205">
        <f>'dXdata - Monthly'!CS29</f>
        <v>1527.4</v>
      </c>
      <c r="P12" s="205">
        <f>'dXdata - Monthly'!CT29</f>
        <v>1531.8</v>
      </c>
      <c r="Q12" s="205">
        <f>'dXdata - Monthly'!CU29</f>
        <v>1536.2</v>
      </c>
      <c r="R12" s="205">
        <f>'dXdata - Monthly'!CV29</f>
        <v>1540.6</v>
      </c>
      <c r="S12" s="205">
        <f>'dXdata - Monthly'!CW29</f>
        <v>1545</v>
      </c>
      <c r="T12" s="244">
        <f>'dXdata - Monthly'!CX29</f>
        <v>1549.4</v>
      </c>
      <c r="U12" s="245">
        <f>'dXdata - Monthly'!CY29</f>
        <v>1553.8</v>
      </c>
      <c r="V12" s="245">
        <f>'dXdata - Monthly'!CZ29</f>
        <v>1558.2</v>
      </c>
      <c r="W12" s="245">
        <f>'dXdata - Monthly'!DA29</f>
        <v>1562.6</v>
      </c>
      <c r="X12" s="245">
        <f>'dXdata - Monthly'!DB29</f>
        <v>1567.7133839773423</v>
      </c>
      <c r="Y12" s="245">
        <f>'dXdata - Monthly'!DC29</f>
        <v>1572.0033632208135</v>
      </c>
      <c r="Z12" s="245">
        <f>'dXdata - Monthly'!DD29</f>
        <v>1578.8793841546744</v>
      </c>
      <c r="AA12" s="245">
        <f>'dXdata - Monthly'!DE29</f>
        <v>1582.8402201519068</v>
      </c>
      <c r="AB12" s="246">
        <f>'dXdata - Monthly'!DF29</f>
        <v>1586.92581048545</v>
      </c>
      <c r="AC12" s="187"/>
    </row>
    <row r="13" spans="1:29" s="165" customFormat="1" ht="16.5" customHeight="1" thickBot="1" x14ac:dyDescent="0.25">
      <c r="A13" s="197"/>
      <c r="B13" s="55" t="s">
        <v>19</v>
      </c>
      <c r="C13" s="56"/>
      <c r="D13" s="57"/>
      <c r="E13" s="184" t="s">
        <v>19</v>
      </c>
      <c r="F13" s="185"/>
      <c r="G13" s="185"/>
      <c r="H13" s="185"/>
      <c r="I13" s="185"/>
      <c r="J13" s="185"/>
      <c r="K13" s="185"/>
      <c r="L13" s="185"/>
      <c r="M13" s="185"/>
      <c r="N13" s="185"/>
      <c r="O13" s="185"/>
      <c r="P13" s="185"/>
      <c r="Q13" s="185"/>
      <c r="R13" s="185"/>
      <c r="S13" s="185"/>
      <c r="T13" s="260"/>
      <c r="U13" s="247"/>
      <c r="V13" s="247"/>
      <c r="W13" s="247"/>
      <c r="X13" s="247"/>
      <c r="Y13" s="247"/>
      <c r="Z13" s="247"/>
      <c r="AA13" s="247"/>
      <c r="AB13" s="248"/>
      <c r="AC13" s="187"/>
    </row>
    <row r="14" spans="1:29" s="165" customFormat="1" ht="16.5" customHeight="1" x14ac:dyDescent="0.2">
      <c r="A14" s="195">
        <v>10</v>
      </c>
      <c r="B14" s="100" t="s">
        <v>20</v>
      </c>
      <c r="C14" s="96" t="s">
        <v>21</v>
      </c>
      <c r="D14" s="97"/>
      <c r="E14" s="102" t="s">
        <v>22</v>
      </c>
      <c r="F14" s="153">
        <f>'dXdata - Annual'!H27</f>
        <v>77.635833333333309</v>
      </c>
      <c r="G14" s="153">
        <f>'dXdata - Annual'!I27</f>
        <v>76.55</v>
      </c>
      <c r="H14" s="206">
        <f>'dXdata - Monthly'!CL27</f>
        <v>74.150000000000006</v>
      </c>
      <c r="I14" s="206">
        <f>'dXdata - Monthly'!CM27</f>
        <v>77.25</v>
      </c>
      <c r="J14" s="206">
        <f>'dXdata - Monthly'!CN27</f>
        <v>81.28</v>
      </c>
      <c r="K14" s="206">
        <f>'dXdata - Monthly'!CO27</f>
        <v>85.35</v>
      </c>
      <c r="L14" s="206">
        <f>'dXdata - Monthly'!CP27</f>
        <v>80.02</v>
      </c>
      <c r="M14" s="206">
        <f>'dXdata - Monthly'!CQ27</f>
        <v>79.77</v>
      </c>
      <c r="N14" s="206">
        <f>'dXdata - Monthly'!CR27</f>
        <v>81.8</v>
      </c>
      <c r="O14" s="206">
        <f>'dXdata - Monthly'!CS27</f>
        <v>76.680000000000007</v>
      </c>
      <c r="P14" s="206">
        <f>'dXdata - Monthly'!CT27</f>
        <v>70.239999999999995</v>
      </c>
      <c r="Q14" s="206">
        <f>'dXdata - Monthly'!CU27</f>
        <v>71.989999999999995</v>
      </c>
      <c r="R14" s="206">
        <f>'dXdata - Monthly'!CV27</f>
        <v>69.95</v>
      </c>
      <c r="S14" s="206">
        <f>'dXdata - Monthly'!CW27</f>
        <v>70.12</v>
      </c>
      <c r="T14" s="238">
        <f>'dXdata - Monthly'!CX27</f>
        <v>75.739999999999995</v>
      </c>
      <c r="U14" s="239">
        <f>'dXdata - Monthly'!CY27</f>
        <v>71.53</v>
      </c>
      <c r="V14" s="239">
        <f>'dXdata - Monthly'!CZ27</f>
        <v>68.239999999999995</v>
      </c>
      <c r="W14" s="239">
        <f>'dXdata - Monthly'!DA27</f>
        <v>63.54</v>
      </c>
      <c r="X14" s="239">
        <f>'dXdata - Monthly'!DB27</f>
        <v>62.17</v>
      </c>
      <c r="Y14" s="239">
        <f>'dXdata - Monthly'!DC27</f>
        <v>68.17</v>
      </c>
      <c r="Z14" s="239">
        <f>'dXdata - Monthly'!DD27</f>
        <v>68.39</v>
      </c>
      <c r="AA14" s="239">
        <f>'dXdata - Monthly'!DE27</f>
        <v>64.86</v>
      </c>
      <c r="AB14" s="240">
        <f>'dXdata - Monthly'!DF27</f>
        <v>63.96</v>
      </c>
      <c r="AC14" s="187"/>
    </row>
    <row r="15" spans="1:29" s="168" customFormat="1" ht="16.5" customHeight="1" thickBot="1" x14ac:dyDescent="0.25">
      <c r="A15" s="196">
        <v>12</v>
      </c>
      <c r="B15" s="67" t="s">
        <v>23</v>
      </c>
      <c r="C15" s="65" t="s">
        <v>21</v>
      </c>
      <c r="D15" s="68"/>
      <c r="E15" s="70" t="s">
        <v>224</v>
      </c>
      <c r="F15" s="154">
        <f>'dXdata - Annual'!H28</f>
        <v>2.7254886250000001</v>
      </c>
      <c r="G15" s="154">
        <f>'dXdata - Annual'!I28</f>
        <v>1.4564173490000001</v>
      </c>
      <c r="H15" s="207">
        <f>'dXdata - Monthly'!CL28</f>
        <v>2.9460000000000002</v>
      </c>
      <c r="I15" s="207">
        <f>'dXdata - Monthly'!CM28</f>
        <v>2.0139999999999998</v>
      </c>
      <c r="J15" s="207">
        <f>'dXdata - Monthly'!CN28</f>
        <v>1.7601</v>
      </c>
      <c r="K15" s="207">
        <f>'dXdata - Monthly'!CO28</f>
        <v>1.5331999999999999</v>
      </c>
      <c r="L15" s="207">
        <f>'dXdata - Monthly'!CP28</f>
        <v>1.2884</v>
      </c>
      <c r="M15" s="207">
        <f>'dXdata - Monthly'!CQ28</f>
        <v>1.0528999999999999</v>
      </c>
      <c r="N15" s="207">
        <f>'dXdata - Monthly'!CR28</f>
        <v>0.9052</v>
      </c>
      <c r="O15" s="207">
        <f>'dXdata - Monthly'!CS28</f>
        <v>0.79920000000000002</v>
      </c>
      <c r="P15" s="207">
        <f>'dXdata - Monthly'!CT28</f>
        <v>0.69510000000000005</v>
      </c>
      <c r="Q15" s="207">
        <f>'dXdata - Monthly'!CU28</f>
        <v>0.9284</v>
      </c>
      <c r="R15" s="207">
        <f>'dXdata - Monthly'!CV28</f>
        <v>1.6188</v>
      </c>
      <c r="S15" s="207">
        <f>'dXdata - Monthly'!CW28</f>
        <v>1.9154</v>
      </c>
      <c r="T15" s="241">
        <f>'dXdata - Monthly'!CX28</f>
        <v>1.9305000000000001</v>
      </c>
      <c r="U15" s="242">
        <f>'dXdata - Monthly'!CY28</f>
        <v>2.0714999999999999</v>
      </c>
      <c r="V15" s="242">
        <f>'dXdata - Monthly'!CZ28</f>
        <v>1.9519</v>
      </c>
      <c r="W15" s="242">
        <f>'dXdata - Monthly'!DA28</f>
        <v>2.1023000000000001</v>
      </c>
      <c r="X15" s="242">
        <f>'dXdata - Monthly'!DB28</f>
        <v>1.9653</v>
      </c>
      <c r="Y15" s="242">
        <f>'dXdata - Monthly'!DC28</f>
        <v>1.3413999999999999</v>
      </c>
      <c r="Z15" s="242">
        <f>'dXdata - Monthly'!DD28</f>
        <v>1.1935</v>
      </c>
      <c r="AA15" s="242">
        <f>'dXdata - Monthly'!DE28</f>
        <v>0.89849999999999997</v>
      </c>
      <c r="AB15" s="243">
        <f>'dXdata - Monthly'!DF28</f>
        <v>0.7893</v>
      </c>
      <c r="AC15" s="190"/>
    </row>
    <row r="16" spans="1:29" s="165" customFormat="1" ht="16.5" customHeight="1" thickBot="1" x14ac:dyDescent="0.25">
      <c r="A16" s="197"/>
      <c r="B16" s="55" t="s">
        <v>24</v>
      </c>
      <c r="C16" s="56"/>
      <c r="D16" s="57"/>
      <c r="E16" s="182" t="s">
        <v>24</v>
      </c>
      <c r="F16" s="183"/>
      <c r="G16" s="183"/>
      <c r="H16" s="183"/>
      <c r="I16" s="183"/>
      <c r="J16" s="183"/>
      <c r="K16" s="183"/>
      <c r="L16" s="183"/>
      <c r="M16" s="183"/>
      <c r="N16" s="183"/>
      <c r="O16" s="183"/>
      <c r="P16" s="183"/>
      <c r="Q16" s="183"/>
      <c r="R16" s="183"/>
      <c r="S16" s="183"/>
      <c r="T16" s="261"/>
      <c r="U16" s="221"/>
      <c r="V16" s="221"/>
      <c r="W16" s="221"/>
      <c r="X16" s="221"/>
      <c r="Y16" s="221"/>
      <c r="Z16" s="221"/>
      <c r="AA16" s="221"/>
      <c r="AB16" s="222"/>
      <c r="AC16" s="187"/>
    </row>
    <row r="17" spans="1:29" s="165" customFormat="1" ht="16.5" customHeight="1" x14ac:dyDescent="0.2">
      <c r="A17" s="195">
        <v>14</v>
      </c>
      <c r="B17" s="101" t="s">
        <v>25</v>
      </c>
      <c r="C17" s="96" t="s">
        <v>26</v>
      </c>
      <c r="D17" s="97"/>
      <c r="E17" s="214" t="s">
        <v>258</v>
      </c>
      <c r="F17" s="103">
        <f>'dXdata - Annual'!H14/100</f>
        <v>3.8101186758276118E-2</v>
      </c>
      <c r="G17" s="103">
        <f>'dXdata - Annual'!I14/100</f>
        <v>3.3694344163658352E-2</v>
      </c>
      <c r="H17" s="99">
        <f>'dXdata - Monthly'!CL14/100</f>
        <v>4.1358024691357853E-2</v>
      </c>
      <c r="I17" s="99">
        <f>'dXdata - Monthly'!CM14/100</f>
        <v>5.139318885448918E-2</v>
      </c>
      <c r="J17" s="99">
        <f>'dXdata - Monthly'!CN14/100</f>
        <v>4.2305334150827711E-2</v>
      </c>
      <c r="K17" s="99">
        <f>'dXdata - Monthly'!CO14/100</f>
        <v>3.5628019323671545E-2</v>
      </c>
      <c r="L17" s="99">
        <f>'dXdata - Monthly'!CP14/100</f>
        <v>3.616636528028927E-2</v>
      </c>
      <c r="M17" s="99">
        <f>'dXdata - Monthly'!CQ14/100</f>
        <v>3.6122817579771205E-2</v>
      </c>
      <c r="N17" s="99">
        <f>'dXdata - Monthly'!CR14/100</f>
        <v>2.9114676173499499E-2</v>
      </c>
      <c r="O17" s="99">
        <f>'dXdata - Monthly'!CS14/100</f>
        <v>2.3049645390071039E-2</v>
      </c>
      <c r="P17" s="99">
        <f>'dXdata - Monthly'!CT14/100</f>
        <v>2.1364985163204731E-2</v>
      </c>
      <c r="Q17" s="99">
        <f>'dXdata - Monthly'!CU14/100</f>
        <v>3.2835820895522394E-2</v>
      </c>
      <c r="R17" s="99">
        <f>'dXdata - Monthly'!CV14/100</f>
        <v>3.0375223347230529E-2</v>
      </c>
      <c r="S17" s="99">
        <f>'dXdata - Monthly'!CW14/100</f>
        <v>2.3724792408066353E-2</v>
      </c>
      <c r="T17" s="229">
        <f>'dXdata - Monthly'!CX14/100</f>
        <v>2.6674570243034879E-2</v>
      </c>
      <c r="U17" s="230">
        <f>'dXdata - Monthly'!CY14/100</f>
        <v>2.8268551236749095E-2</v>
      </c>
      <c r="V17" s="230">
        <f>'dXdata - Monthly'!CZ14/100</f>
        <v>3.0000000000000027E-2</v>
      </c>
      <c r="W17" s="230">
        <f>'dXdata - Monthly'!DA14/100</f>
        <v>1.574344023323615E-2</v>
      </c>
      <c r="X17" s="230">
        <f>'dXdata - Monthly'!DB14/100</f>
        <v>1.8033740546829602E-2</v>
      </c>
      <c r="Y17" s="230">
        <f>'dXdata - Monthly'!DC14/100</f>
        <v>1.8593840790238403E-2</v>
      </c>
      <c r="Z17" s="230">
        <f>'dXdata - Monthly'!DD14/100</f>
        <v>1.3279445727482742E-2</v>
      </c>
      <c r="AA17" s="230">
        <f>'dXdata - Monthly'!DE14/100</f>
        <v>1.444251877527436E-2</v>
      </c>
      <c r="AB17" s="231" t="e">
        <f>'dXdata - Monthly'!DF14/100</f>
        <v>#N/A</v>
      </c>
      <c r="AC17" s="187"/>
    </row>
    <row r="18" spans="1:29" s="165" customFormat="1" ht="16.5" customHeight="1" x14ac:dyDescent="0.2">
      <c r="A18" s="196">
        <v>15</v>
      </c>
      <c r="B18" s="59" t="s">
        <v>27</v>
      </c>
      <c r="C18" s="60" t="s">
        <v>15</v>
      </c>
      <c r="D18" s="61"/>
      <c r="E18" s="215" t="s">
        <v>259</v>
      </c>
      <c r="F18" s="91">
        <f>'dXdata - Annual'!H15/100</f>
        <v>3.9021164021163957E-2</v>
      </c>
      <c r="G18" s="91">
        <f>'dXdata - Annual'!I15/100</f>
        <v>2.3551877784850461E-2</v>
      </c>
      <c r="H18" s="90">
        <f>'dXdata - Monthly'!CL15/100</f>
        <v>2.8589993502274202E-2</v>
      </c>
      <c r="I18" s="90">
        <f>'dXdata - Monthly'!CM15/100</f>
        <v>2.7831715210355989E-2</v>
      </c>
      <c r="J18" s="90">
        <f>'dXdata - Monthly'!CN15/100</f>
        <v>2.8976175144880933E-2</v>
      </c>
      <c r="K18" s="90">
        <f>'dXdata - Monthly'!CO15/100</f>
        <v>2.6854219948849067E-2</v>
      </c>
      <c r="L18" s="90">
        <f>'dXdata - Monthly'!CP15/100</f>
        <v>2.866242038216571E-2</v>
      </c>
      <c r="M18" s="90">
        <f>'dXdata - Monthly'!CQ15/100</f>
        <v>2.6717557251908497E-2</v>
      </c>
      <c r="N18" s="90">
        <f>'dXdata - Monthly'!CR15/100</f>
        <v>2.5300442757748343E-2</v>
      </c>
      <c r="O18" s="90">
        <f>'dXdata - Monthly'!CS15/100</f>
        <v>1.953371140516702E-2</v>
      </c>
      <c r="P18" s="90">
        <f>'dXdata - Monthly'!CT15/100</f>
        <v>1.6403785488958933E-2</v>
      </c>
      <c r="Q18" s="90">
        <f>'dXdata - Monthly'!CU15/100</f>
        <v>2.0176544766708826E-2</v>
      </c>
      <c r="R18" s="90">
        <f>'dXdata - Monthly'!CV15/100</f>
        <v>1.8891687657430767E-2</v>
      </c>
      <c r="S18" s="90">
        <f>'dXdata - Monthly'!CW15/100</f>
        <v>1.831964624131377E-2</v>
      </c>
      <c r="T18" s="89">
        <f>'dXdata - Monthly'!CX15/100</f>
        <v>1.8951358180669509E-2</v>
      </c>
      <c r="U18" s="90">
        <f>'dXdata - Monthly'!CY15/100</f>
        <v>2.6448362720402852E-2</v>
      </c>
      <c r="V18" s="90">
        <f>'dXdata - Monthly'!CZ15/100</f>
        <v>2.3153942428034924E-2</v>
      </c>
      <c r="W18" s="90">
        <f>'dXdata - Monthly'!DA15/100</f>
        <v>1.7434620174346271E-2</v>
      </c>
      <c r="X18" s="90">
        <f>'dXdata - Monthly'!DB15/100</f>
        <v>1.7337461300309664E-2</v>
      </c>
      <c r="Y18" s="90">
        <f>'dXdata - Monthly'!DC15/100</f>
        <v>1.8587360594795488E-2</v>
      </c>
      <c r="Z18" s="90">
        <f>'dXdata - Monthly'!DD15/100</f>
        <v>1.7273288093769379E-2</v>
      </c>
      <c r="AA18" s="90">
        <f>'dXdata - Monthly'!DE15/100</f>
        <v>1.8541409147095234E-2</v>
      </c>
      <c r="AB18" s="171" t="e">
        <f>'dXdata - Monthly'!DF15/100</f>
        <v>#N/A</v>
      </c>
      <c r="AC18" s="187"/>
    </row>
    <row r="19" spans="1:29" s="165" customFormat="1" ht="16.5" customHeight="1" x14ac:dyDescent="0.2">
      <c r="A19" s="195">
        <v>16</v>
      </c>
      <c r="B19" s="101" t="s">
        <v>28</v>
      </c>
      <c r="C19" s="96" t="s">
        <v>15</v>
      </c>
      <c r="D19" s="97"/>
      <c r="E19" s="102" t="s">
        <v>29</v>
      </c>
      <c r="F19" s="103">
        <f>'dXdata - Annual'!H23/100</f>
        <v>3.9312343630012903E-2</v>
      </c>
      <c r="G19" s="103">
        <f>'dXdata - Annual'!I23/100</f>
        <v>4.0613976546858721E-2</v>
      </c>
      <c r="H19" s="99">
        <f>'dXdata - Monthly'!CL23/100</f>
        <v>4.2228739002932558E-2</v>
      </c>
      <c r="I19" s="99">
        <f>'dXdata - Monthly'!CM23/100</f>
        <v>3.7165082108902237E-2</v>
      </c>
      <c r="J19" s="99">
        <f>'dXdata - Monthly'!CN23/100</f>
        <v>4.7205328699681193E-2</v>
      </c>
      <c r="K19" s="99">
        <f>'dXdata - Monthly'!CO23/100</f>
        <v>4.6843758926021106E-2</v>
      </c>
      <c r="L19" s="99">
        <f>'dXdata - Monthly'!CP23/100</f>
        <v>5.659832515160268E-2</v>
      </c>
      <c r="M19" s="99">
        <f>'dXdata - Monthly'!CQ23/100</f>
        <v>4.6618705035971209E-2</v>
      </c>
      <c r="N19" s="99">
        <f>'dXdata - Monthly'!CR23/100</f>
        <v>4.3741007194244785E-2</v>
      </c>
      <c r="O19" s="99">
        <f>'dXdata - Monthly'!CS23/100</f>
        <v>4.6405041535376723E-2</v>
      </c>
      <c r="P19" s="99">
        <f>'dXdata - Monthly'!CT23/100</f>
        <v>2.6367461430575112E-2</v>
      </c>
      <c r="Q19" s="99">
        <f>'dXdata - Monthly'!CU23/100</f>
        <v>4.564907275320973E-2</v>
      </c>
      <c r="R19" s="99">
        <f>'dXdata - Monthly'!CV23/100</f>
        <v>2.7987685418416008E-2</v>
      </c>
      <c r="S19" s="99">
        <f>'dXdata - Monthly'!CW23/100</f>
        <v>2.1824286513710156E-2</v>
      </c>
      <c r="T19" s="98">
        <f>'dXdata - Monthly'!CX23/100</f>
        <v>3.2357906584130625E-2</v>
      </c>
      <c r="U19" s="99">
        <f>'dXdata - Monthly'!CY23/100</f>
        <v>2.6111111111110974E-2</v>
      </c>
      <c r="V19" s="99">
        <f>'dXdata - Monthly'!CZ23/100</f>
        <v>2.433628318584069E-2</v>
      </c>
      <c r="W19" s="99">
        <f>'dXdata - Monthly'!DA23/100</f>
        <v>1.3642564802183177E-3</v>
      </c>
      <c r="X19" s="99">
        <f>'dXdata - Monthly'!DB23/100</f>
        <v>4.9193768789286274E-3</v>
      </c>
      <c r="Y19" s="99">
        <f>'dXdata - Monthly'!DC23/100</f>
        <v>3.9043167445697025E-2</v>
      </c>
      <c r="Z19" s="99">
        <f>'dXdata - Monthly'!DD23/100</f>
        <v>3.4739454094292688E-2</v>
      </c>
      <c r="AA19" s="99">
        <f>'dXdata - Monthly'!DE23/100</f>
        <v>2.8469750889679624E-2</v>
      </c>
      <c r="AB19" s="174">
        <f>'dXdata - Monthly'!DF23/100</f>
        <v>3.4435638152500614E-2</v>
      </c>
      <c r="AC19" s="187"/>
    </row>
    <row r="20" spans="1:29" s="165" customFormat="1" ht="17.45" customHeight="1" x14ac:dyDescent="0.2">
      <c r="A20" s="196">
        <v>17</v>
      </c>
      <c r="B20" s="62" t="s">
        <v>30</v>
      </c>
      <c r="C20" s="60" t="s">
        <v>15</v>
      </c>
      <c r="D20" s="61"/>
      <c r="E20" s="70" t="s">
        <v>31</v>
      </c>
      <c r="F20" s="91">
        <f>'dXdata - Annual'!H24/100</f>
        <v>2.3026892609362637E-2</v>
      </c>
      <c r="G20" s="91">
        <f>'dXdata - Annual'!I24/100</f>
        <v>3.0655470337728197E-2</v>
      </c>
      <c r="H20" s="90">
        <f>'dXdata - Monthly'!CL24/100</f>
        <v>2.0583978612928044E-2</v>
      </c>
      <c r="I20" s="90">
        <f>'dXdata - Monthly'!CM24/100</f>
        <v>6.0867770717518699E-3</v>
      </c>
      <c r="J20" s="90">
        <f>'dXdata - Monthly'!CN24/100</f>
        <v>1.115877393326814E-2</v>
      </c>
      <c r="K20" s="90">
        <f>'dXdata - Monthly'!CO24/100</f>
        <v>2.0225246719207668E-2</v>
      </c>
      <c r="L20" s="90">
        <f>'dXdata - Monthly'!CP24/100</f>
        <v>2.0619226357051046E-2</v>
      </c>
      <c r="M20" s="90">
        <f>'dXdata - Monthly'!CQ24/100</f>
        <v>3.3952930595113173E-2</v>
      </c>
      <c r="N20" s="90">
        <f>'dXdata - Monthly'!CR24/100</f>
        <v>3.4500010852907659E-2</v>
      </c>
      <c r="O20" s="90">
        <f>'dXdata - Monthly'!CS24/100</f>
        <v>4.6090359224824962E-2</v>
      </c>
      <c r="P20" s="90">
        <f>'dXdata - Monthly'!CT24/100</f>
        <v>3.4513239162178078E-2</v>
      </c>
      <c r="Q20" s="90">
        <f>'dXdata - Monthly'!CU24/100</f>
        <v>3.9092283025330632E-2</v>
      </c>
      <c r="R20" s="90">
        <f>'dXdata - Monthly'!CV24/100</f>
        <v>4.9280416829455609E-2</v>
      </c>
      <c r="S20" s="90">
        <f>'dXdata - Monthly'!CW24/100</f>
        <v>5.190930677410388E-2</v>
      </c>
      <c r="T20" s="89">
        <f>'dXdata - Monthly'!CX24/100</f>
        <v>6.0283381979426842E-2</v>
      </c>
      <c r="U20" s="90">
        <f>'dXdata - Monthly'!CY24/100</f>
        <v>6.7303163209547545E-2</v>
      </c>
      <c r="V20" s="90">
        <f>'dXdata - Monthly'!CZ24/100</f>
        <v>5.5104262633446366E-2</v>
      </c>
      <c r="W20" s="90">
        <f>'dXdata - Monthly'!DA24/100</f>
        <v>4.9091018754390703E-2</v>
      </c>
      <c r="X20" s="90">
        <f>'dXdata - Monthly'!DB24/100</f>
        <v>3.9596429484327178E-2</v>
      </c>
      <c r="Y20" s="90">
        <f>'dXdata - Monthly'!DC24/100</f>
        <v>3.9684894889452371E-2</v>
      </c>
      <c r="Z20" s="90">
        <f>'dXdata - Monthly'!DD24/100</f>
        <v>3.1444779110549215E-2</v>
      </c>
      <c r="AA20" s="90" t="e">
        <f>'dXdata - Monthly'!DE24/100</f>
        <v>#N/A</v>
      </c>
      <c r="AB20" s="171" t="e">
        <f>'dXdata - Monthly'!DF24/100</f>
        <v>#N/A</v>
      </c>
      <c r="AC20" s="187"/>
    </row>
    <row r="21" spans="1:29" s="165" customFormat="1" ht="16.5" customHeight="1" x14ac:dyDescent="0.2">
      <c r="A21" s="195">
        <v>18</v>
      </c>
      <c r="B21" s="100" t="s">
        <v>32</v>
      </c>
      <c r="C21" s="96"/>
      <c r="D21" s="97"/>
      <c r="E21" s="102" t="s">
        <v>33</v>
      </c>
      <c r="F21" s="103">
        <f>'dXdata - Annual'!H25/100</f>
        <v>1.8350754936120817E-2</v>
      </c>
      <c r="G21" s="103">
        <f>'dXdata - Annual'!I25/100</f>
        <v>5.1551094890510907E-2</v>
      </c>
      <c r="H21" s="99">
        <f>'dXdata - Monthly'!CL25/100</f>
        <v>0</v>
      </c>
      <c r="I21" s="99">
        <f>'dXdata - Monthly'!CM25/100</f>
        <v>1.6438356164383494E-2</v>
      </c>
      <c r="J21" s="99">
        <f>'dXdata - Monthly'!CN25/100</f>
        <v>3.8567493112947826E-2</v>
      </c>
      <c r="K21" s="99">
        <f>'dXdata - Monthly'!CO25/100</f>
        <v>5.2197802197802234E-2</v>
      </c>
      <c r="L21" s="99">
        <f>'dXdata - Monthly'!CP25/100</f>
        <v>7.4792243767312971E-2</v>
      </c>
      <c r="M21" s="99">
        <f>'dXdata - Monthly'!CQ25/100</f>
        <v>8.3333333333333245E-2</v>
      </c>
      <c r="N21" s="99">
        <f>'dXdata - Monthly'!CR25/100</f>
        <v>9.2436974789915846E-2</v>
      </c>
      <c r="O21" s="99">
        <f>'dXdata - Monthly'!CS25/100</f>
        <v>8.0332409972299068E-2</v>
      </c>
      <c r="P21" s="99">
        <f>'dXdata - Monthly'!CT25/100</f>
        <v>5.7065217391304435E-2</v>
      </c>
      <c r="Q21" s="99">
        <f>'dXdata - Monthly'!CU25/100</f>
        <v>4.2895442359249358E-2</v>
      </c>
      <c r="R21" s="99">
        <f>'dXdata - Monthly'!CV25/100</f>
        <v>3.7433155080213831E-2</v>
      </c>
      <c r="S21" s="99">
        <f>'dXdata - Monthly'!CW25/100</f>
        <v>4.6070460704607186E-2</v>
      </c>
      <c r="T21" s="98">
        <f>'dXdata - Monthly'!CX25/100</f>
        <v>4.3360433604336057E-2</v>
      </c>
      <c r="U21" s="99">
        <f>'dXdata - Monthly'!CY25/100</f>
        <v>4.0431266846361114E-2</v>
      </c>
      <c r="V21" s="99">
        <f>'dXdata - Monthly'!CZ25/100</f>
        <v>3.7135278514588865E-2</v>
      </c>
      <c r="W21" s="99">
        <f>'dXdata - Monthly'!DA25/100</f>
        <v>2.3498694516971508E-2</v>
      </c>
      <c r="X21" s="99">
        <f>'dXdata - Monthly'!DB25/100</f>
        <v>7.7319587628867925E-3</v>
      </c>
      <c r="Y21" s="99">
        <f>'dXdata - Monthly'!DC25/100</f>
        <v>1.2820512820512775E-2</v>
      </c>
      <c r="Z21" s="99">
        <f>'dXdata - Monthly'!DD25/100</f>
        <v>2.564102564102555E-2</v>
      </c>
      <c r="AA21" s="99">
        <f>'dXdata - Monthly'!DE25/100</f>
        <v>3.8461538461538547E-2</v>
      </c>
      <c r="AB21" s="174">
        <f>'dXdata - Monthly'!DF25/100</f>
        <v>4.1131105398457546E-2</v>
      </c>
      <c r="AC21" s="187"/>
    </row>
    <row r="22" spans="1:29" s="165" customFormat="1" ht="16.5" customHeight="1" thickBot="1" x14ac:dyDescent="0.25">
      <c r="A22" s="196">
        <v>19</v>
      </c>
      <c r="B22" s="69" t="s">
        <v>34</v>
      </c>
      <c r="C22" s="65"/>
      <c r="D22" s="68"/>
      <c r="E22" s="70" t="s">
        <v>35</v>
      </c>
      <c r="F22" s="91">
        <f>'dXdata - Annual'!H26/100</f>
        <v>1.8417475185757315E-2</v>
      </c>
      <c r="G22" s="91">
        <f>'dXdata - Annual'!I26/100</f>
        <v>5.1559147649697712E-2</v>
      </c>
      <c r="H22" s="90">
        <f>'dXdata - Monthly'!CL26/100</f>
        <v>2.6877814906292041E-3</v>
      </c>
      <c r="I22" s="90">
        <f>'dXdata - Monthly'!CM26/100</f>
        <v>1.4619453423449835E-2</v>
      </c>
      <c r="J22" s="90">
        <f>'dXdata - Monthly'!CN26/100</f>
        <v>3.8693355160354104E-2</v>
      </c>
      <c r="K22" s="90">
        <f>'dXdata - Monthly'!CO26/100</f>
        <v>5.2845829324254412E-2</v>
      </c>
      <c r="L22" s="90">
        <f>'dXdata - Monthly'!CP26/100</f>
        <v>7.3810582481102616E-2</v>
      </c>
      <c r="M22" s="90">
        <f>'dXdata - Monthly'!CQ26/100</f>
        <v>7.5992326988342906E-2</v>
      </c>
      <c r="N22" s="90">
        <f>'dXdata - Monthly'!CR26/100</f>
        <v>8.7573349179232096E-2</v>
      </c>
      <c r="O22" s="90">
        <f>'dXdata - Monthly'!CS26/100</f>
        <v>7.8597161973384289E-2</v>
      </c>
      <c r="P22" s="90">
        <f>'dXdata - Monthly'!CT26/100</f>
        <v>6.3754256321089553E-2</v>
      </c>
      <c r="Q22" s="90">
        <f>'dXdata - Monthly'!CU26/100</f>
        <v>4.5311606632361334E-2</v>
      </c>
      <c r="R22" s="90">
        <f>'dXdata - Monthly'!CV26/100</f>
        <v>4.2122577415433016E-2</v>
      </c>
      <c r="S22" s="90">
        <f>'dXdata - Monthly'!CW26/100</f>
        <v>4.4200491116568097E-2</v>
      </c>
      <c r="T22" s="235">
        <f>'dXdata - Monthly'!CX26/100</f>
        <v>4.2599434905455258E-2</v>
      </c>
      <c r="U22" s="236">
        <f>'dXdata - Monthly'!CY26/100</f>
        <v>3.67098689450438E-2</v>
      </c>
      <c r="V22" s="236">
        <f>'dXdata - Monthly'!CZ26/100</f>
        <v>3.768178236263342E-2</v>
      </c>
      <c r="W22" s="236">
        <f>'dXdata - Monthly'!DA26/100</f>
        <v>1.8066783831282907E-2</v>
      </c>
      <c r="X22" s="236">
        <f>'dXdata - Monthly'!DB26/100</f>
        <v>-9.6618357487932016E-4</v>
      </c>
      <c r="Y22" s="236">
        <f>'dXdata - Monthly'!DC26/100</f>
        <v>9.5309928688973589E-3</v>
      </c>
      <c r="Z22" s="236">
        <f>'dXdata - Monthly'!DD26/100</f>
        <v>2.3084278104084088E-2</v>
      </c>
      <c r="AA22" s="236">
        <f>'dXdata - Monthly'!DE26/100</f>
        <v>3.8241308793455886E-2</v>
      </c>
      <c r="AB22" s="237">
        <f>'dXdata - Monthly'!DF26/100</f>
        <v>3.405298644691146E-2</v>
      </c>
      <c r="AC22" s="187"/>
    </row>
    <row r="23" spans="1:29" s="165" customFormat="1" ht="16.5" customHeight="1" thickBot="1" x14ac:dyDescent="0.25">
      <c r="A23" s="197"/>
      <c r="B23" s="55" t="s">
        <v>36</v>
      </c>
      <c r="C23" s="56"/>
      <c r="D23" s="57"/>
      <c r="E23" s="182" t="s">
        <v>36</v>
      </c>
      <c r="F23" s="183"/>
      <c r="G23" s="183"/>
      <c r="H23" s="183"/>
      <c r="I23" s="183"/>
      <c r="J23" s="183"/>
      <c r="K23" s="183"/>
      <c r="L23" s="183"/>
      <c r="M23" s="183"/>
      <c r="N23" s="183"/>
      <c r="O23" s="183"/>
      <c r="P23" s="183"/>
      <c r="Q23" s="183"/>
      <c r="R23" s="183"/>
      <c r="S23" s="183"/>
      <c r="T23" s="261"/>
      <c r="U23" s="221"/>
      <c r="V23" s="221"/>
      <c r="W23" s="221"/>
      <c r="X23" s="221"/>
      <c r="Y23" s="221"/>
      <c r="Z23" s="221"/>
      <c r="AA23" s="221"/>
      <c r="AB23" s="222"/>
      <c r="AC23" s="187"/>
    </row>
    <row r="24" spans="1:29" s="168" customFormat="1" ht="16.5" customHeight="1" x14ac:dyDescent="0.2">
      <c r="A24" s="195">
        <v>21</v>
      </c>
      <c r="B24" s="101" t="s">
        <v>37</v>
      </c>
      <c r="C24" s="96" t="s">
        <v>15</v>
      </c>
      <c r="D24" s="97"/>
      <c r="E24" s="102" t="s">
        <v>216</v>
      </c>
      <c r="F24" s="103">
        <f>'dXdata - Annual'!H30/100</f>
        <v>1.6418324056568734E-2</v>
      </c>
      <c r="G24" s="103">
        <f>'dXdata - Annual'!I30/100</f>
        <v>1.6629454976919478E-2</v>
      </c>
      <c r="H24" s="99">
        <f>'dXdata - Monthly'!CL30/100</f>
        <v>9.753105780392568E-3</v>
      </c>
      <c r="I24" s="99">
        <f>'dXdata - Monthly'!CM30/100</f>
        <v>1.3136755622442431E-2</v>
      </c>
      <c r="J24" s="99">
        <f>'dXdata - Monthly'!CN30/100</f>
        <v>1.0110385609784389E-2</v>
      </c>
      <c r="K24" s="99">
        <f>'dXdata - Monthly'!CO30/100</f>
        <v>1.4116911405850807E-2</v>
      </c>
      <c r="L24" s="99">
        <f>'dXdata - Monthly'!CP30/100</f>
        <v>1.4278870006261046E-2</v>
      </c>
      <c r="M24" s="99">
        <f>'dXdata - Monthly'!CQ30/100</f>
        <v>1.6966679278461738E-2</v>
      </c>
      <c r="N24" s="99">
        <f>'dXdata - Monthly'!CR30/100</f>
        <v>1.8872902119785984E-2</v>
      </c>
      <c r="O24" s="99">
        <f>'dXdata - Monthly'!CS30/100</f>
        <v>1.8013367300526717E-2</v>
      </c>
      <c r="P24" s="99">
        <f>'dXdata - Monthly'!CT30/100</f>
        <v>2.1434133321618143E-2</v>
      </c>
      <c r="Q24" s="99">
        <f>'dXdata - Monthly'!CU30/100</f>
        <v>2.2455528611108999E-2</v>
      </c>
      <c r="R24" s="99">
        <f>'dXdata - Monthly'!CV30/100</f>
        <v>1.835232113791907E-2</v>
      </c>
      <c r="S24" s="99">
        <f>'dXdata - Monthly'!CW30/100</f>
        <v>2.1990134714580778E-2</v>
      </c>
      <c r="T24" s="229">
        <f>'dXdata - Monthly'!CX30/100</f>
        <v>2.3435655596321103E-2</v>
      </c>
      <c r="U24" s="230">
        <f>'dXdata - Monthly'!CY30/100</f>
        <v>1.5911113280860034E-2</v>
      </c>
      <c r="V24" s="230">
        <f>'dXdata - Monthly'!CZ30/100</f>
        <v>1.8162407390144297E-2</v>
      </c>
      <c r="W24" s="230">
        <f>'dXdata - Monthly'!DA30/100</f>
        <v>1.3053884428536389E-2</v>
      </c>
      <c r="X24" s="230">
        <f>'dXdata - Monthly'!DB30/100</f>
        <v>1.1002024188634385E-2</v>
      </c>
      <c r="Y24" s="230">
        <f>'dXdata - Monthly'!DC30/100</f>
        <v>9.2039458469925783E-3</v>
      </c>
      <c r="Z24" s="230">
        <f>'dXdata - Monthly'!DD30/100</f>
        <v>9.3798906347288824E-3</v>
      </c>
      <c r="AA24" s="230" t="e">
        <f>'dXdata - Monthly'!DE30/100</f>
        <v>#N/A</v>
      </c>
      <c r="AB24" s="231" t="e">
        <f>'dXdata - Monthly'!DF30/100</f>
        <v>#N/A</v>
      </c>
      <c r="AC24" s="190"/>
    </row>
    <row r="25" spans="1:29" s="165" customFormat="1" ht="16.5" customHeight="1" x14ac:dyDescent="0.2">
      <c r="A25" s="196">
        <v>22</v>
      </c>
      <c r="B25" s="69" t="s">
        <v>38</v>
      </c>
      <c r="C25" s="65" t="s">
        <v>15</v>
      </c>
      <c r="D25" s="68"/>
      <c r="E25" s="70" t="s">
        <v>39</v>
      </c>
      <c r="F25" s="131">
        <f>'dXdata - Annual'!H31/100</f>
        <v>6.950000000000002E-2</v>
      </c>
      <c r="G25" s="131">
        <f>'dXdata - Annual'!I31/100</f>
        <v>6.679166666666668E-2</v>
      </c>
      <c r="H25" s="132">
        <f>'dXdata - Monthly'!CL31/100</f>
        <v>7.2000000000000008E-2</v>
      </c>
      <c r="I25" s="132">
        <f>'dXdata - Monthly'!CM31/100</f>
        <v>7.2000000000000008E-2</v>
      </c>
      <c r="J25" s="132">
        <f>'dXdata - Monthly'!CN31/100</f>
        <v>7.2000000000000008E-2</v>
      </c>
      <c r="K25" s="132">
        <f>'dXdata - Monthly'!CO31/100</f>
        <v>7.2000000000000008E-2</v>
      </c>
      <c r="L25" s="132">
        <f>'dXdata - Monthly'!CP31/100</f>
        <v>7.2000000000000008E-2</v>
      </c>
      <c r="M25" s="132">
        <f>'dXdata - Monthly'!CQ31/100</f>
        <v>6.9500000000000006E-2</v>
      </c>
      <c r="N25" s="132">
        <f>'dXdata - Monthly'!CR31/100</f>
        <v>6.7000000000000004E-2</v>
      </c>
      <c r="O25" s="132">
        <f>'dXdata - Monthly'!CS31/100</f>
        <v>6.7000000000000004E-2</v>
      </c>
      <c r="P25" s="132">
        <f>'dXdata - Monthly'!CT31/100</f>
        <v>6.4500000000000002E-2</v>
      </c>
      <c r="Q25" s="132">
        <f>'dXdata - Monthly'!CU31/100</f>
        <v>5.9500000000000004E-2</v>
      </c>
      <c r="R25" s="132">
        <f>'dXdata - Monthly'!CV31/100</f>
        <v>5.9500000000000004E-2</v>
      </c>
      <c r="S25" s="132">
        <f>'dXdata - Monthly'!CW31/100</f>
        <v>5.45E-2</v>
      </c>
      <c r="T25" s="133">
        <f>'dXdata - Monthly'!CX31/100</f>
        <v>5.45E-2</v>
      </c>
      <c r="U25" s="132">
        <f>'dXdata - Monthly'!CY31/100</f>
        <v>5.2000000000000005E-2</v>
      </c>
      <c r="V25" s="132">
        <f>'dXdata - Monthly'!CZ31/100</f>
        <v>4.9500000000000002E-2</v>
      </c>
      <c r="W25" s="132">
        <f>'dXdata - Monthly'!DA31/100</f>
        <v>4.9500000000000002E-2</v>
      </c>
      <c r="X25" s="132">
        <f>'dXdata - Monthly'!DB31/100</f>
        <v>4.9500000000000002E-2</v>
      </c>
      <c r="Y25" s="132">
        <f>'dXdata - Monthly'!DC31/100</f>
        <v>4.9500000000000002E-2</v>
      </c>
      <c r="Z25" s="132">
        <f>'dXdata - Monthly'!DD31/100</f>
        <v>4.9500000000000002E-2</v>
      </c>
      <c r="AA25" s="132">
        <f>'dXdata - Monthly'!DE31/100</f>
        <v>4.9500000000000002E-2</v>
      </c>
      <c r="AB25" s="175">
        <f>'dXdata - Monthly'!DF31/100</f>
        <v>4.7E-2</v>
      </c>
      <c r="AC25" s="187"/>
    </row>
    <row r="26" spans="1:29" s="165" customFormat="1" ht="16.5" customHeight="1" thickBot="1" x14ac:dyDescent="0.25">
      <c r="A26" s="195">
        <v>23</v>
      </c>
      <c r="B26" s="104" t="s">
        <v>40</v>
      </c>
      <c r="C26" s="105"/>
      <c r="D26" s="106"/>
      <c r="E26" s="102" t="s">
        <v>41</v>
      </c>
      <c r="F26" s="216">
        <f>'dXdata - Annual'!H32/100</f>
        <v>0.05</v>
      </c>
      <c r="G26" s="216">
        <f>'dXdata - Annual'!I32/100</f>
        <v>4.7291666666666669E-2</v>
      </c>
      <c r="H26" s="208">
        <f>'dXdata - Monthly'!CL32/100</f>
        <v>5.2499999999999998E-2</v>
      </c>
      <c r="I26" s="208">
        <f>'dXdata - Monthly'!CM32/100</f>
        <v>5.2499999999999998E-2</v>
      </c>
      <c r="J26" s="208">
        <f>'dXdata - Monthly'!CN32/100</f>
        <v>5.2499999999999998E-2</v>
      </c>
      <c r="K26" s="208">
        <f>'dXdata - Monthly'!CO32/100</f>
        <v>5.2499999999999998E-2</v>
      </c>
      <c r="L26" s="208">
        <f>'dXdata - Monthly'!CP32/100</f>
        <v>5.2499999999999998E-2</v>
      </c>
      <c r="M26" s="208">
        <f>'dXdata - Monthly'!CQ32/100</f>
        <v>0.05</v>
      </c>
      <c r="N26" s="208">
        <f>'dXdata - Monthly'!CR32/100</f>
        <v>4.7500000000000001E-2</v>
      </c>
      <c r="O26" s="208">
        <f>'dXdata - Monthly'!CS32/100</f>
        <v>4.7500000000000001E-2</v>
      </c>
      <c r="P26" s="208">
        <f>'dXdata - Monthly'!CT32/100</f>
        <v>4.4999999999999998E-2</v>
      </c>
      <c r="Q26" s="208">
        <f>'dXdata - Monthly'!CU32/100</f>
        <v>0.04</v>
      </c>
      <c r="R26" s="208">
        <f>'dXdata - Monthly'!CV32/100</f>
        <v>0.04</v>
      </c>
      <c r="S26" s="208">
        <f>'dXdata - Monthly'!CW32/100</f>
        <v>3.5000000000000003E-2</v>
      </c>
      <c r="T26" s="232">
        <f>'dXdata - Monthly'!CX32/100</f>
        <v>3.5000000000000003E-2</v>
      </c>
      <c r="U26" s="233">
        <f>'dXdata - Monthly'!CY32/100</f>
        <v>3.2500000000000001E-2</v>
      </c>
      <c r="V26" s="233">
        <f>'dXdata - Monthly'!CZ32/100</f>
        <v>0.03</v>
      </c>
      <c r="W26" s="233">
        <f>'dXdata - Monthly'!DA32/100</f>
        <v>0.03</v>
      </c>
      <c r="X26" s="233">
        <f>'dXdata - Monthly'!DB32/100</f>
        <v>0.03</v>
      </c>
      <c r="Y26" s="233">
        <f>'dXdata - Monthly'!DC32/100</f>
        <v>0.03</v>
      </c>
      <c r="Z26" s="233">
        <f>'dXdata - Monthly'!DD32/100</f>
        <v>0.03</v>
      </c>
      <c r="AA26" s="233">
        <f>'dXdata - Monthly'!DE32/100</f>
        <v>0.03</v>
      </c>
      <c r="AB26" s="234">
        <f>'dXdata - Monthly'!DF32/100</f>
        <v>2.75E-2</v>
      </c>
      <c r="AC26" s="187"/>
    </row>
    <row r="27" spans="1:29" s="165" customFormat="1" ht="16.5" customHeight="1" thickBot="1" x14ac:dyDescent="0.25">
      <c r="A27" s="197"/>
      <c r="B27" s="55" t="s">
        <v>42</v>
      </c>
      <c r="C27" s="56"/>
      <c r="D27" s="57"/>
      <c r="E27" s="182" t="s">
        <v>42</v>
      </c>
      <c r="F27" s="183"/>
      <c r="G27" s="183"/>
      <c r="H27" s="183"/>
      <c r="I27" s="183"/>
      <c r="J27" s="183"/>
      <c r="K27" s="183"/>
      <c r="L27" s="183"/>
      <c r="M27" s="183"/>
      <c r="N27" s="183"/>
      <c r="O27" s="183"/>
      <c r="P27" s="183"/>
      <c r="Q27" s="183"/>
      <c r="R27" s="183"/>
      <c r="S27" s="183"/>
      <c r="T27" s="261"/>
      <c r="U27" s="221"/>
      <c r="V27" s="221"/>
      <c r="W27" s="221"/>
      <c r="X27" s="221"/>
      <c r="Y27" s="221"/>
      <c r="Z27" s="221"/>
      <c r="AA27" s="221"/>
      <c r="AB27" s="222"/>
      <c r="AC27" s="187"/>
    </row>
    <row r="28" spans="1:29" s="165" customFormat="1" ht="16.5" customHeight="1" x14ac:dyDescent="0.2">
      <c r="A28" s="195">
        <v>25</v>
      </c>
      <c r="B28" s="101" t="s">
        <v>43</v>
      </c>
      <c r="C28" s="96" t="s">
        <v>44</v>
      </c>
      <c r="D28" s="97"/>
      <c r="E28" s="102" t="s">
        <v>247</v>
      </c>
      <c r="F28" s="155">
        <f>'dXdata - Annual'!H33</f>
        <v>101.979097</v>
      </c>
      <c r="G28" s="155">
        <f>'dXdata - Annual'!I33</f>
        <v>103.64116</v>
      </c>
      <c r="H28" s="142">
        <f>'dXdata - Monthly'!CL33</f>
        <v>8.5045809999999999</v>
      </c>
      <c r="I28" s="142">
        <f>'dXdata - Monthly'!CM33</f>
        <v>8.3943290000000008</v>
      </c>
      <c r="J28" s="142">
        <f>'dXdata - Monthly'!CN33</f>
        <v>8.4149790000000007</v>
      </c>
      <c r="K28" s="142">
        <f>'dXdata - Monthly'!CO33</f>
        <v>8.6843299999999992</v>
      </c>
      <c r="L28" s="142">
        <f>'dXdata - Monthly'!CP33</f>
        <v>8.4929059999999996</v>
      </c>
      <c r="M28" s="142">
        <f>'dXdata - Monthly'!CQ33</f>
        <v>8.5000499999999999</v>
      </c>
      <c r="N28" s="142">
        <f>'dXdata - Monthly'!CR33</f>
        <v>8.6858520000000006</v>
      </c>
      <c r="O28" s="142">
        <f>'dXdata - Monthly'!CS33</f>
        <v>8.5782059999999998</v>
      </c>
      <c r="P28" s="142">
        <f>'dXdata - Monthly'!CT33</f>
        <v>8.7958200000000009</v>
      </c>
      <c r="Q28" s="142">
        <f>'dXdata - Monthly'!CU33</f>
        <v>8.7999340000000004</v>
      </c>
      <c r="R28" s="142">
        <f>'dXdata - Monthly'!CV33</f>
        <v>8.8255870000000005</v>
      </c>
      <c r="S28" s="142">
        <f>'dXdata - Monthly'!CW33</f>
        <v>8.9645860000000006</v>
      </c>
      <c r="T28" s="223">
        <f>'dXdata - Monthly'!CX33</f>
        <v>9.0551750000000002</v>
      </c>
      <c r="U28" s="224">
        <f>'dXdata - Monthly'!CY33</f>
        <v>8.9842680000000001</v>
      </c>
      <c r="V28" s="224">
        <f>'dXdata - Monthly'!CZ33</f>
        <v>9.0418509999999994</v>
      </c>
      <c r="W28" s="224">
        <f>'dXdata - Monthly'!DA33</f>
        <v>9.0023579999999992</v>
      </c>
      <c r="X28" s="224">
        <f>'dXdata - Monthly'!DB33</f>
        <v>8.9116970000000002</v>
      </c>
      <c r="Y28" s="224">
        <f>'dXdata - Monthly'!DC33</f>
        <v>8.9672560000000008</v>
      </c>
      <c r="Z28" s="224">
        <f>'dXdata - Monthly'!DD33</f>
        <v>8.9580629999999992</v>
      </c>
      <c r="AA28" s="224" t="e">
        <f>'dXdata - Monthly'!DE33</f>
        <v>#N/A</v>
      </c>
      <c r="AB28" s="225" t="e">
        <f>'dXdata - Monthly'!DF33</f>
        <v>#N/A</v>
      </c>
      <c r="AC28" s="187"/>
    </row>
    <row r="29" spans="1:29" s="165" customFormat="1" ht="16.5" customHeight="1" x14ac:dyDescent="0.2">
      <c r="A29" s="196">
        <v>26</v>
      </c>
      <c r="B29" s="71" t="s">
        <v>45</v>
      </c>
      <c r="C29" s="60" t="s">
        <v>46</v>
      </c>
      <c r="D29" s="61"/>
      <c r="E29" s="70" t="s">
        <v>248</v>
      </c>
      <c r="F29" s="92">
        <f>'dXdata - Annual'!H34</f>
        <v>41.960413233455633</v>
      </c>
      <c r="G29" s="92">
        <f>'dXdata - Annual'!I34</f>
        <v>43.76042330597641</v>
      </c>
      <c r="H29" s="138">
        <f>'dXdata - Monthly'!CL34</f>
        <v>3.5079207158102896</v>
      </c>
      <c r="I29" s="138">
        <f>'dXdata - Monthly'!CM34</f>
        <v>3.4136265047289664</v>
      </c>
      <c r="J29" s="138">
        <f>'dXdata - Monthly'!CN34</f>
        <v>3.4783451011465378</v>
      </c>
      <c r="K29" s="138">
        <f>'dXdata - Monthly'!CO34</f>
        <v>3.5990594512403953</v>
      </c>
      <c r="L29" s="138">
        <f>'dXdata - Monthly'!CP34</f>
        <v>3.6034984844548341</v>
      </c>
      <c r="M29" s="138">
        <f>'dXdata - Monthly'!CQ34</f>
        <v>3.6480501498509561</v>
      </c>
      <c r="N29" s="138">
        <f>'dXdata - Monthly'!CR34</f>
        <v>3.7360712393780853</v>
      </c>
      <c r="O29" s="138">
        <f>'dXdata - Monthly'!CS34</f>
        <v>3.6849649651494025</v>
      </c>
      <c r="P29" s="138">
        <f>'dXdata - Monthly'!CT34</f>
        <v>3.7676224192226182</v>
      </c>
      <c r="Q29" s="138">
        <f>'dXdata - Monthly'!CU34</f>
        <v>3.7657532015538902</v>
      </c>
      <c r="R29" s="138">
        <f>'dXdata - Monthly'!CV34</f>
        <v>3.7373055097815899</v>
      </c>
      <c r="S29" s="138">
        <f>'dXdata - Monthly'!CW34</f>
        <v>3.8182055636588399</v>
      </c>
      <c r="T29" s="137">
        <f>'dXdata - Monthly'!CX34</f>
        <v>3.8492011001007196</v>
      </c>
      <c r="U29" s="138">
        <f>'dXdata - Monthly'!CY34</f>
        <v>3.8213965278414559</v>
      </c>
      <c r="V29" s="138">
        <f>'dXdata - Monthly'!CZ34</f>
        <v>3.8502551456041645</v>
      </c>
      <c r="W29" s="138">
        <f>'dXdata - Monthly'!DA34</f>
        <v>3.8616615122750759</v>
      </c>
      <c r="X29" s="138">
        <f>'dXdata - Monthly'!DB34</f>
        <v>3.8283262772641535</v>
      </c>
      <c r="Y29" s="138">
        <f>'dXdata - Monthly'!DC34</f>
        <v>3.8254222352326335</v>
      </c>
      <c r="Z29" s="138">
        <f>'dXdata - Monthly'!DD34</f>
        <v>3.9115353782725983</v>
      </c>
      <c r="AA29" s="138" t="e">
        <f>'dXdata - Monthly'!DE34</f>
        <v>#N/A</v>
      </c>
      <c r="AB29" s="176" t="e">
        <f>'dXdata - Monthly'!DF34</f>
        <v>#N/A</v>
      </c>
      <c r="AC29" s="187"/>
    </row>
    <row r="30" spans="1:29" s="169" customFormat="1" ht="16.5" customHeight="1" x14ac:dyDescent="0.2">
      <c r="A30" s="195">
        <v>28</v>
      </c>
      <c r="B30" s="101" t="s">
        <v>47</v>
      </c>
      <c r="C30" s="96" t="s">
        <v>48</v>
      </c>
      <c r="D30" s="97"/>
      <c r="E30" s="147" t="s">
        <v>49</v>
      </c>
      <c r="F30" s="109">
        <f>'dXdata - Annual'!H36</f>
        <v>19579</v>
      </c>
      <c r="G30" s="109">
        <f>'dXdata - Annual'!I36</f>
        <v>24369</v>
      </c>
      <c r="H30" s="146">
        <f>'dXdata - Monthly'!CL36</f>
        <v>1951</v>
      </c>
      <c r="I30" s="146">
        <f>'dXdata - Monthly'!CM36</f>
        <v>1674</v>
      </c>
      <c r="J30" s="146">
        <f>'dXdata - Monthly'!CN36</f>
        <v>1760</v>
      </c>
      <c r="K30" s="146">
        <f>'dXdata - Monthly'!CO36</f>
        <v>1831</v>
      </c>
      <c r="L30" s="146">
        <f>'dXdata - Monthly'!CP36</f>
        <v>1996</v>
      </c>
      <c r="M30" s="146">
        <f>'dXdata - Monthly'!CQ36</f>
        <v>1966</v>
      </c>
      <c r="N30" s="146">
        <f>'dXdata - Monthly'!CR36</f>
        <v>2471</v>
      </c>
      <c r="O30" s="146">
        <f>'dXdata - Monthly'!CS36</f>
        <v>1675</v>
      </c>
      <c r="P30" s="146">
        <f>'dXdata - Monthly'!CT36</f>
        <v>2090</v>
      </c>
      <c r="Q30" s="146">
        <f>'dXdata - Monthly'!CU36</f>
        <v>2690</v>
      </c>
      <c r="R30" s="146">
        <f>'dXdata - Monthly'!CV36</f>
        <v>2548</v>
      </c>
      <c r="S30" s="146">
        <f>'dXdata - Monthly'!CW36</f>
        <v>1717</v>
      </c>
      <c r="T30" s="145">
        <f>'dXdata - Monthly'!CX36</f>
        <v>1629</v>
      </c>
      <c r="U30" s="146">
        <f>'dXdata - Monthly'!CY36</f>
        <v>2407</v>
      </c>
      <c r="V30" s="146">
        <f>'dXdata - Monthly'!CZ36</f>
        <v>2235</v>
      </c>
      <c r="W30" s="146">
        <f>'dXdata - Monthly'!DA36</f>
        <v>3102</v>
      </c>
      <c r="X30" s="146">
        <f>'dXdata - Monthly'!DB36</f>
        <v>3039</v>
      </c>
      <c r="Y30" s="146">
        <f>'dXdata - Monthly'!DC36</f>
        <v>2300</v>
      </c>
      <c r="Z30" s="146">
        <f>'dXdata - Monthly'!DD36</f>
        <v>1889</v>
      </c>
      <c r="AA30" s="146">
        <f>'dXdata - Monthly'!DE36</f>
        <v>2031</v>
      </c>
      <c r="AB30" s="177" t="e">
        <f>'dXdata - Monthly'!DF36</f>
        <v>#N/A</v>
      </c>
      <c r="AC30" s="191"/>
    </row>
    <row r="31" spans="1:29" s="165" customFormat="1" ht="16.5" customHeight="1" x14ac:dyDescent="0.2">
      <c r="A31" s="196">
        <v>29</v>
      </c>
      <c r="B31" s="71" t="s">
        <v>50</v>
      </c>
      <c r="C31" s="60" t="s">
        <v>51</v>
      </c>
      <c r="D31" s="61"/>
      <c r="E31" s="70" t="s">
        <v>222</v>
      </c>
      <c r="F31" s="93">
        <f>'dXdata - Annual'!H37</f>
        <v>2572</v>
      </c>
      <c r="G31" s="93">
        <f>'dXdata - Annual'!I37</f>
        <v>2587</v>
      </c>
      <c r="H31" s="136">
        <f>'dXdata - Monthly'!CL37</f>
        <v>192</v>
      </c>
      <c r="I31" s="136">
        <f>'dXdata - Monthly'!CM37</f>
        <v>203</v>
      </c>
      <c r="J31" s="136">
        <f>'dXdata - Monthly'!CN37</f>
        <v>224</v>
      </c>
      <c r="K31" s="136">
        <f>'dXdata - Monthly'!CO37</f>
        <v>266</v>
      </c>
      <c r="L31" s="136">
        <f>'dXdata - Monthly'!CP37</f>
        <v>218</v>
      </c>
      <c r="M31" s="136">
        <f>'dXdata - Monthly'!CQ37</f>
        <v>184</v>
      </c>
      <c r="N31" s="136">
        <f>'dXdata - Monthly'!CR37</f>
        <v>252</v>
      </c>
      <c r="O31" s="136">
        <f>'dXdata - Monthly'!CS37</f>
        <v>260</v>
      </c>
      <c r="P31" s="136">
        <f>'dXdata - Monthly'!CT37</f>
        <v>202</v>
      </c>
      <c r="Q31" s="136">
        <f>'dXdata - Monthly'!CU37</f>
        <v>191</v>
      </c>
      <c r="R31" s="136">
        <f>'dXdata - Monthly'!CV37</f>
        <v>216</v>
      </c>
      <c r="S31" s="136">
        <f>'dXdata - Monthly'!CW37</f>
        <v>179</v>
      </c>
      <c r="T31" s="135">
        <f>'dXdata - Monthly'!CX37</f>
        <v>186</v>
      </c>
      <c r="U31" s="136">
        <f>'dXdata - Monthly'!CY37</f>
        <v>181</v>
      </c>
      <c r="V31" s="136">
        <f>'dXdata - Monthly'!CZ37</f>
        <v>238</v>
      </c>
      <c r="W31" s="136">
        <f>'dXdata - Monthly'!DA37</f>
        <v>251</v>
      </c>
      <c r="X31" s="136">
        <f>'dXdata - Monthly'!DB37</f>
        <v>226</v>
      </c>
      <c r="Y31" s="136">
        <f>'dXdata - Monthly'!DC37</f>
        <v>242</v>
      </c>
      <c r="Z31" s="136">
        <f>'dXdata - Monthly'!DD37</f>
        <v>194</v>
      </c>
      <c r="AA31" s="136">
        <f>'dXdata - Monthly'!DE37</f>
        <v>198</v>
      </c>
      <c r="AB31" s="178" t="e">
        <f>'dXdata - Monthly'!DF37</f>
        <v>#N/A</v>
      </c>
      <c r="AC31" s="187"/>
    </row>
    <row r="32" spans="1:29" s="165" customFormat="1" ht="16.5" customHeight="1" x14ac:dyDescent="0.2">
      <c r="A32" s="195">
        <v>31</v>
      </c>
      <c r="B32" s="101" t="s">
        <v>53</v>
      </c>
      <c r="C32" s="96" t="s">
        <v>52</v>
      </c>
      <c r="D32" s="97"/>
      <c r="E32" s="102" t="s">
        <v>249</v>
      </c>
      <c r="F32" s="109">
        <f>'dXdata - Annual'!H38</f>
        <v>27407</v>
      </c>
      <c r="G32" s="109">
        <f>'dXdata - Annual'!I38</f>
        <v>26975</v>
      </c>
      <c r="H32" s="146">
        <f>'dXdata - Monthly'!CL38</f>
        <v>1649</v>
      </c>
      <c r="I32" s="146">
        <f>'dXdata - Monthly'!CM38</f>
        <v>2132</v>
      </c>
      <c r="J32" s="146">
        <f>'dXdata - Monthly'!CN38</f>
        <v>2658</v>
      </c>
      <c r="K32" s="146">
        <f>'dXdata - Monthly'!CO38</f>
        <v>2875</v>
      </c>
      <c r="L32" s="146">
        <f>'dXdata - Monthly'!CP38</f>
        <v>3090</v>
      </c>
      <c r="M32" s="146">
        <f>'dXdata - Monthly'!CQ38</f>
        <v>2737</v>
      </c>
      <c r="N32" s="146">
        <f>'dXdata - Monthly'!CR38</f>
        <v>2374</v>
      </c>
      <c r="O32" s="146">
        <f>'dXdata - Monthly'!CS38</f>
        <v>2182</v>
      </c>
      <c r="P32" s="146">
        <f>'dXdata - Monthly'!CT38</f>
        <v>2000</v>
      </c>
      <c r="Q32" s="146">
        <f>'dXdata - Monthly'!CU38</f>
        <v>2167</v>
      </c>
      <c r="R32" s="146">
        <f>'dXdata - Monthly'!CV38</f>
        <v>1793</v>
      </c>
      <c r="S32" s="146">
        <f>'dXdata - Monthly'!CW38</f>
        <v>1318</v>
      </c>
      <c r="T32" s="145">
        <f>'dXdata - Monthly'!CX38</f>
        <v>1449</v>
      </c>
      <c r="U32" s="146">
        <f>'dXdata - Monthly'!CY38</f>
        <v>1718</v>
      </c>
      <c r="V32" s="146">
        <f>'dXdata - Monthly'!CZ38</f>
        <v>2156</v>
      </c>
      <c r="W32" s="146">
        <f>'dXdata - Monthly'!DA38</f>
        <v>2230</v>
      </c>
      <c r="X32" s="146">
        <f>'dXdata - Monthly'!DB38</f>
        <v>2560</v>
      </c>
      <c r="Y32" s="146">
        <f>'dXdata - Monthly'!DC38</f>
        <v>2283</v>
      </c>
      <c r="Z32" s="146">
        <f>'dXdata - Monthly'!DD38</f>
        <v>2097</v>
      </c>
      <c r="AA32" s="146">
        <f>'dXdata - Monthly'!DE38</f>
        <v>1986</v>
      </c>
      <c r="AB32" s="177">
        <f>'dXdata - Monthly'!DF38</f>
        <v>1720</v>
      </c>
      <c r="AC32" s="187"/>
    </row>
    <row r="33" spans="1:29" s="165" customFormat="1" ht="16.5" customHeight="1" x14ac:dyDescent="0.2">
      <c r="A33" s="196">
        <v>32</v>
      </c>
      <c r="B33" s="71" t="s">
        <v>54</v>
      </c>
      <c r="C33" s="60" t="s">
        <v>51</v>
      </c>
      <c r="D33" s="61"/>
      <c r="E33" s="70" t="s">
        <v>250</v>
      </c>
      <c r="F33" s="149">
        <f>'dXdata - Annual'!H40</f>
        <v>80.608823529411765</v>
      </c>
      <c r="G33" s="149">
        <f>'dXdata - Annual'!I40</f>
        <v>72.313218775969759</v>
      </c>
      <c r="H33" s="150">
        <f>'dXdata - Monthly'!CL40*100</f>
        <v>77.164248947122132</v>
      </c>
      <c r="I33" s="150">
        <f>'dXdata - Monthly'!CM40*100</f>
        <v>78.642567318332723</v>
      </c>
      <c r="J33" s="150">
        <f>'dXdata - Monthly'!CN40*100</f>
        <v>83.769303498266623</v>
      </c>
      <c r="K33" s="150">
        <f>'dXdata - Monthly'!CO40*100</f>
        <v>82.354626181609859</v>
      </c>
      <c r="L33" s="150">
        <f>'dXdata - Monthly'!CP40*100</f>
        <v>71.247406041042197</v>
      </c>
      <c r="M33" s="150">
        <f>'dXdata - Monthly'!CQ40*100</f>
        <v>72.064244339125864</v>
      </c>
      <c r="N33" s="150">
        <f>'dXdata - Monthly'!CR40*100</f>
        <v>65.889536497363309</v>
      </c>
      <c r="O33" s="150">
        <f>'dXdata - Monthly'!CS40*100</f>
        <v>61.690698331919705</v>
      </c>
      <c r="P33" s="150">
        <f>'dXdata - Monthly'!CT40*100</f>
        <v>54.244643341470031</v>
      </c>
      <c r="Q33" s="150">
        <f>'dXdata - Monthly'!CU40*100</f>
        <v>66.390931372549019</v>
      </c>
      <c r="R33" s="150">
        <f>'dXdata - Monthly'!CV40*100</f>
        <v>77.051998281048554</v>
      </c>
      <c r="S33" s="150">
        <f>'dXdata - Monthly'!CW40*100</f>
        <v>106.46203554119546</v>
      </c>
      <c r="T33" s="151">
        <f>'dXdata - Monthly'!CX40*100</f>
        <v>50.034530386740329</v>
      </c>
      <c r="U33" s="150">
        <f>'dXdata - Monthly'!CY40*100</f>
        <v>60.706713780918733</v>
      </c>
      <c r="V33" s="150">
        <f>'dXdata - Monthly'!CZ40*100</f>
        <v>53.671894448593484</v>
      </c>
      <c r="W33" s="150">
        <f>'dXdata - Monthly'!DA40*100</f>
        <v>55.266418835192063</v>
      </c>
      <c r="X33" s="150">
        <f>'dXdata - Monthly'!DB40*100</f>
        <v>52.903492457119242</v>
      </c>
      <c r="Y33" s="150">
        <f>'dXdata - Monthly'!DC40*100</f>
        <v>54.073898626243491</v>
      </c>
      <c r="Z33" s="150">
        <f>'dXdata - Monthly'!DD40*100</f>
        <v>53.618000511378163</v>
      </c>
      <c r="AA33" s="150">
        <f>'dXdata - Monthly'!DE40*100</f>
        <v>57.101782633697532</v>
      </c>
      <c r="AB33" s="179">
        <f>'dXdata - Monthly'!DF40*100</f>
        <v>45.478582760444212</v>
      </c>
      <c r="AC33" s="187"/>
    </row>
    <row r="34" spans="1:29" s="165" customFormat="1" ht="16.5" customHeight="1" thickBot="1" x14ac:dyDescent="0.25">
      <c r="A34" s="195">
        <v>33</v>
      </c>
      <c r="B34" s="104" t="s">
        <v>55</v>
      </c>
      <c r="C34" s="96" t="s">
        <v>44</v>
      </c>
      <c r="D34" s="106"/>
      <c r="E34" s="102" t="s">
        <v>251</v>
      </c>
      <c r="F34" s="108">
        <f>'dXdata - Annual'!H39</f>
        <v>536.57541666666668</v>
      </c>
      <c r="G34" s="108">
        <f>'dXdata - Annual'!I39</f>
        <v>606.07083333333333</v>
      </c>
      <c r="H34" s="209">
        <f>'dXdata - Monthly'!CL39/1000</f>
        <v>569.38900000000001</v>
      </c>
      <c r="I34" s="209">
        <f>'dXdata - Monthly'!CM39/1000</f>
        <v>583.10699999999997</v>
      </c>
      <c r="J34" s="209">
        <f>'dXdata - Monthly'!CN39/1000</f>
        <v>596.21100000000001</v>
      </c>
      <c r="K34" s="209">
        <f>'dXdata - Monthly'!CO39/1000</f>
        <v>608.53499999999997</v>
      </c>
      <c r="L34" s="209">
        <f>'dXdata - Monthly'!CP39/1000</f>
        <v>612.80399999999997</v>
      </c>
      <c r="M34" s="209">
        <f>'dXdata - Monthly'!CQ39/1000</f>
        <v>623.18200000000002</v>
      </c>
      <c r="N34" s="209">
        <f>'dXdata - Monthly'!CR39/1000</f>
        <v>606.42700000000002</v>
      </c>
      <c r="O34" s="209">
        <f>'dXdata - Monthly'!CS39/1000</f>
        <v>609.23</v>
      </c>
      <c r="P34" s="209">
        <f>'dXdata - Monthly'!CT39/1000</f>
        <v>622.20600000000002</v>
      </c>
      <c r="Q34" s="209">
        <f>'dXdata - Monthly'!CU39/1000</f>
        <v>621.01499999999999</v>
      </c>
      <c r="R34" s="209">
        <f>'dXdata - Monthly'!CV39/1000</f>
        <v>615.66800000000001</v>
      </c>
      <c r="S34" s="209">
        <f>'dXdata - Monthly'!CW39/1000</f>
        <v>605.07600000000002</v>
      </c>
      <c r="T34" s="226">
        <f>'dXdata - Monthly'!CX39/1000</f>
        <v>604.96100000000001</v>
      </c>
      <c r="U34" s="227">
        <f>'dXdata - Monthly'!CY39/1000</f>
        <v>612.52800000000002</v>
      </c>
      <c r="V34" s="227">
        <f>'dXdata - Monthly'!CZ39/1000</f>
        <v>639.57799999999997</v>
      </c>
      <c r="W34" s="227">
        <f>'dXdata - Monthly'!DA39/1000</f>
        <v>646.56600000000003</v>
      </c>
      <c r="X34" s="227">
        <f>'dXdata - Monthly'!DB39/1000</f>
        <v>650.23900000000003</v>
      </c>
      <c r="Y34" s="227">
        <f>'dXdata - Monthly'!DC39/1000</f>
        <v>646.35199999999998</v>
      </c>
      <c r="Z34" s="227">
        <f>'dXdata - Monthly'!DD39/1000</f>
        <v>617.46299999999997</v>
      </c>
      <c r="AA34" s="227">
        <f>'dXdata - Monthly'!DE39/1000</f>
        <v>612.16999999999996</v>
      </c>
      <c r="AB34" s="228">
        <f>'dXdata - Monthly'!DF39/1000</f>
        <v>615.005</v>
      </c>
      <c r="AC34" s="187"/>
    </row>
    <row r="35" spans="1:29" s="165" customFormat="1" ht="16.5" customHeight="1" thickBot="1" x14ac:dyDescent="0.25">
      <c r="A35" s="195"/>
      <c r="B35" s="124" t="s">
        <v>56</v>
      </c>
      <c r="C35" s="125"/>
      <c r="D35" s="126"/>
      <c r="E35" s="182" t="s">
        <v>56</v>
      </c>
      <c r="F35" s="183"/>
      <c r="G35" s="183"/>
      <c r="H35" s="183"/>
      <c r="I35" s="183"/>
      <c r="J35" s="183"/>
      <c r="K35" s="183"/>
      <c r="L35" s="183"/>
      <c r="M35" s="183"/>
      <c r="N35" s="183"/>
      <c r="O35" s="183"/>
      <c r="P35" s="183"/>
      <c r="Q35" s="183"/>
      <c r="R35" s="183"/>
      <c r="S35" s="183"/>
      <c r="T35" s="261"/>
      <c r="U35" s="221"/>
      <c r="V35" s="221"/>
      <c r="W35" s="221"/>
      <c r="X35" s="221"/>
      <c r="Y35" s="221"/>
      <c r="Z35" s="221"/>
      <c r="AA35" s="221"/>
      <c r="AB35" s="222"/>
      <c r="AC35" s="187"/>
    </row>
    <row r="36" spans="1:29" s="170" customFormat="1" ht="16.5" customHeight="1" x14ac:dyDescent="0.2">
      <c r="A36" s="198">
        <v>35</v>
      </c>
      <c r="B36" s="129" t="s">
        <v>57</v>
      </c>
      <c r="C36" s="129" t="s">
        <v>46</v>
      </c>
      <c r="D36" s="130"/>
      <c r="E36" s="73" t="s">
        <v>252</v>
      </c>
      <c r="F36" s="149">
        <f>'dXdata - Annual'!H41</f>
        <v>400.61625460451711</v>
      </c>
      <c r="G36" s="149">
        <f>'dXdata - Annual'!I41</f>
        <v>412.47799166437648</v>
      </c>
      <c r="H36" s="138">
        <f>'dXdata - Monthly'!CL41</f>
        <v>34.541273173054449</v>
      </c>
      <c r="I36" s="138">
        <f>'dXdata - Monthly'!CM41</f>
        <v>37.628977647654295</v>
      </c>
      <c r="J36" s="138">
        <f>'dXdata - Monthly'!CN41</f>
        <v>34.388368560020069</v>
      </c>
      <c r="K36" s="138">
        <f>'dXdata - Monthly'!CO41</f>
        <v>38.561856229541604</v>
      </c>
      <c r="L36" s="138">
        <f>'dXdata - Monthly'!CP41</f>
        <v>36.636123888704276</v>
      </c>
      <c r="M36" s="138">
        <f>'dXdata - Monthly'!CQ41</f>
        <v>34.818951502256773</v>
      </c>
      <c r="N36" s="138">
        <f>'dXdata - Monthly'!CR41</f>
        <v>33.472000406948617</v>
      </c>
      <c r="O36" s="138">
        <f>'dXdata - Monthly'!CS41</f>
        <v>33.882291929245326</v>
      </c>
      <c r="P36" s="138">
        <f>'dXdata - Monthly'!CT41</f>
        <v>31.300570241765413</v>
      </c>
      <c r="Q36" s="138">
        <f>'dXdata - Monthly'!CU41</f>
        <v>33.492790308237787</v>
      </c>
      <c r="R36" s="138">
        <f>'dXdata - Monthly'!CV41</f>
        <v>30.985136491185841</v>
      </c>
      <c r="S36" s="138">
        <f>'dXdata - Monthly'!CW41</f>
        <v>32.76965128576213</v>
      </c>
      <c r="T36" s="218">
        <f>'dXdata - Monthly'!CX41</f>
        <v>34.564565571805005</v>
      </c>
      <c r="U36" s="219">
        <f>'dXdata - Monthly'!CY41</f>
        <v>30.950474883202396</v>
      </c>
      <c r="V36" s="219">
        <f>'dXdata - Monthly'!CZ41</f>
        <v>32.379046749542773</v>
      </c>
      <c r="W36" s="219">
        <f>'dXdata - Monthly'!DA41</f>
        <v>29.702814410961341</v>
      </c>
      <c r="X36" s="219">
        <f>'dXdata - Monthly'!DB41</f>
        <v>28.749408286389681</v>
      </c>
      <c r="Y36" s="219">
        <f>'dXdata - Monthly'!DC41</f>
        <v>31.306418820509869</v>
      </c>
      <c r="Z36" s="219">
        <f>'dXdata - Monthly'!DD41</f>
        <v>31.751573765101423</v>
      </c>
      <c r="AA36" s="219" t="e">
        <f>'dXdata - Monthly'!DE41</f>
        <v>#N/A</v>
      </c>
      <c r="AB36" s="220" t="e">
        <f>'dXdata - Monthly'!DF41</f>
        <v>#N/A</v>
      </c>
      <c r="AC36" s="192"/>
    </row>
    <row r="37" spans="1:29" s="170" customFormat="1" ht="16.5" customHeight="1" x14ac:dyDescent="0.2">
      <c r="A37" s="199">
        <v>36</v>
      </c>
      <c r="B37" s="101" t="s">
        <v>58</v>
      </c>
      <c r="C37" s="101" t="s">
        <v>46</v>
      </c>
      <c r="D37" s="110"/>
      <c r="E37" s="111" t="s">
        <v>217</v>
      </c>
      <c r="F37" s="108">
        <f>'dXdata - Annual'!H42</f>
        <v>104.25468999999998</v>
      </c>
      <c r="G37" s="108">
        <f>'dXdata - Annual'!I42</f>
        <v>102.42892500000001</v>
      </c>
      <c r="H37" s="142">
        <f>'dXdata - Monthly'!CL42</f>
        <v>8.3439110000000003</v>
      </c>
      <c r="I37" s="142">
        <f>'dXdata - Monthly'!CM42</f>
        <v>8.7803050000000002</v>
      </c>
      <c r="J37" s="142">
        <f>'dXdata - Monthly'!CN42</f>
        <v>8.3841059999999992</v>
      </c>
      <c r="K37" s="142">
        <f>'dXdata - Monthly'!CO42</f>
        <v>8.5502690000000001</v>
      </c>
      <c r="L37" s="142">
        <f>'dXdata - Monthly'!CP42</f>
        <v>8.6117740000000005</v>
      </c>
      <c r="M37" s="142">
        <f>'dXdata - Monthly'!CQ42</f>
        <v>8.3750590000000003</v>
      </c>
      <c r="N37" s="142">
        <f>'dXdata - Monthly'!CR42</f>
        <v>8.6194860000000002</v>
      </c>
      <c r="O37" s="142">
        <f>'dXdata - Monthly'!CS42</f>
        <v>8.3315029999999997</v>
      </c>
      <c r="P37" s="142">
        <f>'dXdata - Monthly'!CT42</f>
        <v>8.2275120000000008</v>
      </c>
      <c r="Q37" s="142">
        <f>'dXdata - Monthly'!CU42</f>
        <v>8.7563940000000002</v>
      </c>
      <c r="R37" s="142">
        <f>'dXdata - Monthly'!CV42</f>
        <v>8.6410660000000004</v>
      </c>
      <c r="S37" s="142">
        <f>'dXdata - Monthly'!CW42</f>
        <v>8.8075399999999995</v>
      </c>
      <c r="T37" s="141">
        <f>'dXdata - Monthly'!CX42</f>
        <v>8.9495159999999991</v>
      </c>
      <c r="U37" s="142">
        <f>'dXdata - Monthly'!CY42</f>
        <v>8.6017530000000004</v>
      </c>
      <c r="V37" s="142">
        <f>'dXdata - Monthly'!CZ42</f>
        <v>8.4163029999999992</v>
      </c>
      <c r="W37" s="142">
        <f>'dXdata - Monthly'!DA42</f>
        <v>8.5290350000000004</v>
      </c>
      <c r="X37" s="142">
        <f>'dXdata - Monthly'!DB42</f>
        <v>7.8790069999999996</v>
      </c>
      <c r="Y37" s="142">
        <f>'dXdata - Monthly'!DC42</f>
        <v>8.0251439999999992</v>
      </c>
      <c r="Z37" s="142">
        <f>'dXdata - Monthly'!DD42</f>
        <v>8.2965509999999991</v>
      </c>
      <c r="AA37" s="142" t="e">
        <f>'dXdata - Monthly'!DE42</f>
        <v>#N/A</v>
      </c>
      <c r="AB37" s="180" t="e">
        <f>'dXdata - Monthly'!DF42</f>
        <v>#N/A</v>
      </c>
      <c r="AC37" s="192"/>
    </row>
    <row r="38" spans="1:29" s="170" customFormat="1" ht="16.5" customHeight="1" x14ac:dyDescent="0.2">
      <c r="A38" s="198">
        <v>39</v>
      </c>
      <c r="B38" s="71" t="s">
        <v>59</v>
      </c>
      <c r="C38" s="71" t="s">
        <v>48</v>
      </c>
      <c r="D38" s="72"/>
      <c r="E38" s="73" t="s">
        <v>218</v>
      </c>
      <c r="F38" s="93">
        <f>'dXdata - Annual'!H45</f>
        <v>142</v>
      </c>
      <c r="G38" s="93">
        <f>'dXdata - Annual'!I45</f>
        <v>156</v>
      </c>
      <c r="H38" s="140">
        <f>'dXdata - Monthly'!CL45</f>
        <v>17</v>
      </c>
      <c r="I38" s="140">
        <f>'dXdata - Monthly'!CM45</f>
        <v>21</v>
      </c>
      <c r="J38" s="140">
        <f>'dXdata - Monthly'!CN45</f>
        <v>15</v>
      </c>
      <c r="K38" s="140">
        <f>'dXdata - Monthly'!CO45</f>
        <v>17</v>
      </c>
      <c r="L38" s="140">
        <f>'dXdata - Monthly'!CP45</f>
        <v>12</v>
      </c>
      <c r="M38" s="140">
        <f>'dXdata - Monthly'!CQ45</f>
        <v>10</v>
      </c>
      <c r="N38" s="140">
        <f>'dXdata - Monthly'!CR45</f>
        <v>9</v>
      </c>
      <c r="O38" s="140">
        <f>'dXdata - Monthly'!CS45</f>
        <v>8</v>
      </c>
      <c r="P38" s="140">
        <f>'dXdata - Monthly'!CT45</f>
        <v>6</v>
      </c>
      <c r="Q38" s="140">
        <f>'dXdata - Monthly'!CU45</f>
        <v>15</v>
      </c>
      <c r="R38" s="140">
        <f>'dXdata - Monthly'!CV45</f>
        <v>18</v>
      </c>
      <c r="S38" s="140">
        <f>'dXdata - Monthly'!CW45</f>
        <v>8</v>
      </c>
      <c r="T38" s="139">
        <f>'dXdata - Monthly'!CX45</f>
        <v>22</v>
      </c>
      <c r="U38" s="140">
        <f>'dXdata - Monthly'!CY45</f>
        <v>32</v>
      </c>
      <c r="V38" s="140">
        <f>'dXdata - Monthly'!CZ45</f>
        <v>20</v>
      </c>
      <c r="W38" s="140">
        <f>'dXdata - Monthly'!DA45</f>
        <v>13</v>
      </c>
      <c r="X38" s="140">
        <f>'dXdata - Monthly'!DB45</f>
        <v>8</v>
      </c>
      <c r="Y38" s="140">
        <f>'dXdata - Monthly'!DC45</f>
        <v>16</v>
      </c>
      <c r="Z38" s="140">
        <f>'dXdata - Monthly'!DD45</f>
        <v>15</v>
      </c>
      <c r="AA38" s="140">
        <f>'dXdata - Monthly'!DE45</f>
        <v>25</v>
      </c>
      <c r="AB38" s="181" t="e">
        <f>'dXdata - Monthly'!DF45</f>
        <v>#N/A</v>
      </c>
      <c r="AC38" s="192"/>
    </row>
    <row r="39" spans="1:29" s="170" customFormat="1" ht="16.5" customHeight="1" thickBot="1" x14ac:dyDescent="0.25">
      <c r="A39" s="200">
        <v>41</v>
      </c>
      <c r="B39" s="127" t="s">
        <v>60</v>
      </c>
      <c r="C39" s="127" t="s">
        <v>52</v>
      </c>
      <c r="D39" s="128"/>
      <c r="E39" s="128" t="s">
        <v>253</v>
      </c>
      <c r="F39" s="123">
        <f>'dXdata - Annual'!H46</f>
        <v>5936.2343859700004</v>
      </c>
      <c r="G39" s="123">
        <f>'dXdata - Annual'!I46</f>
        <v>8630.0488167900003</v>
      </c>
      <c r="H39" s="144">
        <f>'dXdata - Monthly'!CL46</f>
        <v>455.73109571999998</v>
      </c>
      <c r="I39" s="144">
        <f>'dXdata - Monthly'!CM46</f>
        <v>657.01796807000005</v>
      </c>
      <c r="J39" s="144">
        <f>'dXdata - Monthly'!CN46</f>
        <v>809.66986979999979</v>
      </c>
      <c r="K39" s="144">
        <f>'dXdata - Monthly'!CO46</f>
        <v>1247.2047134600002</v>
      </c>
      <c r="L39" s="144">
        <f>'dXdata - Monthly'!CP46</f>
        <v>505.91515024000006</v>
      </c>
      <c r="M39" s="144">
        <f>'dXdata - Monthly'!CQ46</f>
        <v>664.41832290000002</v>
      </c>
      <c r="N39" s="144">
        <f>'dXdata - Monthly'!CR46</f>
        <v>615.80318193999994</v>
      </c>
      <c r="O39" s="144">
        <f>'dXdata - Monthly'!CS46</f>
        <v>753.25051083000005</v>
      </c>
      <c r="P39" s="144">
        <f>'dXdata - Monthly'!CT46</f>
        <v>825.70090571999981</v>
      </c>
      <c r="Q39" s="144">
        <f>'dXdata - Monthly'!CU46</f>
        <v>681.51949467999998</v>
      </c>
      <c r="R39" s="144">
        <f>'dXdata - Monthly'!CV46</f>
        <v>577.76899228000002</v>
      </c>
      <c r="S39" s="144">
        <f>'dXdata - Monthly'!CW46</f>
        <v>836.04861114999994</v>
      </c>
      <c r="T39" s="143">
        <f>'dXdata - Monthly'!CX46</f>
        <v>393.70267831000007</v>
      </c>
      <c r="U39" s="144">
        <f>'dXdata - Monthly'!CY46</f>
        <v>649.55028731000004</v>
      </c>
      <c r="V39" s="144">
        <f>'dXdata - Monthly'!CZ46</f>
        <v>672.71735598999999</v>
      </c>
      <c r="W39" s="144">
        <f>'dXdata - Monthly'!DA46</f>
        <v>726.47579829000006</v>
      </c>
      <c r="X39" s="144">
        <f>'dXdata - Monthly'!DB46</f>
        <v>753.17126688999997</v>
      </c>
      <c r="Y39" s="144">
        <f>'dXdata - Monthly'!DC46</f>
        <v>736.88952105999999</v>
      </c>
      <c r="Z39" s="144">
        <f>'dXdata - Monthly'!DD46</f>
        <v>689.83915969999998</v>
      </c>
      <c r="AA39" s="144">
        <f>'dXdata - Monthly'!DE46</f>
        <v>745.08409670999981</v>
      </c>
      <c r="AB39" s="201">
        <f>'dXdata - Monthly'!DF46</f>
        <v>465.56124669000008</v>
      </c>
      <c r="AC39" s="192"/>
    </row>
    <row r="40" spans="1:29" s="164" customFormat="1" ht="27.75" customHeight="1" x14ac:dyDescent="0.2">
      <c r="A40" s="4"/>
      <c r="B40" s="160"/>
      <c r="C40" s="161"/>
      <c r="D40" s="161"/>
      <c r="E40" s="263" t="s">
        <v>243</v>
      </c>
      <c r="F40" s="263"/>
      <c r="G40" s="263"/>
      <c r="H40" s="263"/>
      <c r="I40" s="263"/>
      <c r="J40" s="263"/>
      <c r="K40" s="263"/>
      <c r="L40" s="263"/>
      <c r="M40" s="263"/>
      <c r="N40" s="263"/>
      <c r="O40" s="263"/>
      <c r="P40" s="263"/>
      <c r="Q40" s="263"/>
      <c r="R40" s="263"/>
      <c r="S40" s="263"/>
      <c r="T40" s="263"/>
      <c r="U40" s="204"/>
      <c r="V40" s="217"/>
      <c r="W40" s="259"/>
      <c r="X40" s="259"/>
      <c r="Y40" s="259"/>
      <c r="Z40" s="259"/>
      <c r="AA40" s="259"/>
      <c r="AB40" s="259"/>
      <c r="AC40" s="54"/>
    </row>
    <row r="41" spans="1:29" s="164" customFormat="1" ht="12.75" customHeight="1" x14ac:dyDescent="0.25">
      <c r="A41" s="4"/>
      <c r="B41" s="160"/>
      <c r="C41" s="161"/>
      <c r="D41" s="161"/>
      <c r="E41" s="54" t="s">
        <v>261</v>
      </c>
      <c r="F41" s="88"/>
      <c r="G41" s="88"/>
      <c r="H41" s="88"/>
      <c r="I41" s="88"/>
      <c r="J41" s="88"/>
      <c r="K41" s="88"/>
      <c r="L41" s="88"/>
      <c r="M41" s="88"/>
      <c r="N41" s="88"/>
      <c r="O41" s="88"/>
      <c r="P41" s="88"/>
      <c r="Q41" s="88"/>
      <c r="R41" s="88"/>
      <c r="S41" s="88"/>
      <c r="T41" s="210"/>
      <c r="U41" s="210"/>
      <c r="V41" s="210"/>
      <c r="W41" s="210"/>
      <c r="X41" s="210"/>
      <c r="Y41" s="210"/>
      <c r="Z41" s="210"/>
      <c r="AA41" s="210"/>
      <c r="AB41" s="210"/>
      <c r="AC41" s="54"/>
    </row>
    <row r="42" spans="1:29" s="164" customFormat="1" hidden="1" x14ac:dyDescent="0.25">
      <c r="A42" s="4"/>
      <c r="B42" s="160"/>
      <c r="C42" s="161"/>
      <c r="D42" s="161"/>
      <c r="E42" s="54" t="s">
        <v>221</v>
      </c>
      <c r="F42" s="88"/>
      <c r="G42" s="88"/>
      <c r="H42" s="88"/>
      <c r="I42" s="88"/>
      <c r="J42" s="88"/>
      <c r="K42" s="88"/>
      <c r="L42" s="88"/>
      <c r="M42" s="88"/>
      <c r="N42" s="88"/>
      <c r="O42" s="88"/>
      <c r="P42" s="88"/>
      <c r="Q42" s="88"/>
      <c r="R42" s="88"/>
      <c r="S42" s="88"/>
      <c r="T42" s="210"/>
      <c r="U42" s="210"/>
      <c r="V42" s="210"/>
      <c r="W42" s="210"/>
      <c r="X42" s="210"/>
      <c r="Y42" s="210"/>
      <c r="Z42" s="210"/>
      <c r="AA42" s="210"/>
      <c r="AB42" s="210"/>
      <c r="AC42" s="54"/>
    </row>
    <row r="43" spans="1:29" s="164" customFormat="1" x14ac:dyDescent="0.25">
      <c r="A43" s="4"/>
      <c r="B43" s="160"/>
      <c r="C43" s="161"/>
      <c r="D43" s="161"/>
      <c r="E43" s="54" t="s">
        <v>61</v>
      </c>
      <c r="F43" s="88"/>
      <c r="G43" s="88"/>
      <c r="H43" s="88"/>
      <c r="I43" s="88"/>
      <c r="J43" s="88"/>
      <c r="K43" s="88"/>
      <c r="L43" s="88"/>
      <c r="M43" s="88"/>
      <c r="N43" s="88"/>
      <c r="O43" s="88"/>
      <c r="P43" s="88"/>
      <c r="Q43" s="88"/>
      <c r="R43" s="88"/>
      <c r="S43" s="88"/>
      <c r="T43" s="210"/>
      <c r="U43" s="210"/>
      <c r="V43" s="210"/>
      <c r="W43" s="210"/>
      <c r="X43" s="210"/>
      <c r="Y43" s="210"/>
      <c r="Z43" s="210"/>
      <c r="AA43" s="210"/>
      <c r="AB43" s="210"/>
      <c r="AC43" s="54"/>
    </row>
    <row r="44" spans="1:29" s="164" customFormat="1" x14ac:dyDescent="0.25">
      <c r="A44" s="4"/>
      <c r="B44" s="160"/>
      <c r="C44" s="161"/>
      <c r="D44" s="161"/>
      <c r="E44" s="162" t="s">
        <v>223</v>
      </c>
      <c r="F44" s="163"/>
      <c r="G44" s="163"/>
      <c r="H44" s="163"/>
      <c r="I44" s="88"/>
      <c r="J44" s="88"/>
      <c r="K44" s="88"/>
      <c r="L44" s="88"/>
      <c r="M44" s="88"/>
      <c r="N44" s="88"/>
      <c r="O44" s="88"/>
      <c r="P44" s="88"/>
      <c r="Q44" s="88"/>
      <c r="R44" s="88"/>
      <c r="S44" s="88"/>
      <c r="T44" s="210"/>
      <c r="U44" s="210"/>
      <c r="V44" s="210"/>
      <c r="W44" s="210"/>
      <c r="X44" s="210"/>
      <c r="Y44" s="210"/>
      <c r="Z44" s="210"/>
      <c r="AA44" s="210"/>
      <c r="AB44" s="210"/>
      <c r="AC44" s="54"/>
    </row>
    <row r="45" spans="1:29" s="164" customFormat="1" x14ac:dyDescent="0.25">
      <c r="A45" s="4"/>
      <c r="B45" s="160"/>
      <c r="C45" s="161"/>
      <c r="D45" s="161"/>
      <c r="E45" s="162" t="s">
        <v>225</v>
      </c>
      <c r="F45" s="163"/>
      <c r="G45" s="163"/>
      <c r="H45" s="163"/>
      <c r="I45" s="88"/>
      <c r="J45" s="88"/>
      <c r="K45" s="88"/>
      <c r="L45" s="88"/>
      <c r="M45" s="88"/>
      <c r="N45" s="88"/>
      <c r="O45" s="88"/>
      <c r="P45" s="88"/>
      <c r="Q45" s="88"/>
      <c r="R45" s="88"/>
      <c r="S45" s="88"/>
      <c r="T45" s="210"/>
      <c r="U45" s="210"/>
      <c r="V45" s="210"/>
      <c r="W45" s="210"/>
      <c r="X45" s="210"/>
      <c r="Y45" s="210"/>
      <c r="Z45" s="210"/>
      <c r="AA45" s="210"/>
      <c r="AB45" s="210"/>
      <c r="AC45" s="54"/>
    </row>
    <row r="46" spans="1:29" s="164" customFormat="1" ht="12" customHeight="1" x14ac:dyDescent="0.25">
      <c r="A46" s="4"/>
      <c r="B46" s="160"/>
      <c r="C46" s="161"/>
      <c r="D46" s="161"/>
      <c r="E46" s="262" t="s">
        <v>254</v>
      </c>
      <c r="F46" s="262"/>
      <c r="G46" s="262"/>
      <c r="H46" s="262"/>
      <c r="I46" s="152"/>
      <c r="J46" s="152"/>
      <c r="K46" s="152"/>
      <c r="L46" s="152"/>
      <c r="M46" s="152"/>
      <c r="N46" s="152"/>
      <c r="O46" s="152"/>
      <c r="P46" s="152"/>
      <c r="Q46" s="152"/>
      <c r="R46" s="152"/>
      <c r="S46" s="152"/>
      <c r="T46" s="211"/>
      <c r="U46" s="211"/>
      <c r="V46" s="211"/>
      <c r="W46" s="211"/>
      <c r="X46" s="211"/>
      <c r="Y46" s="211"/>
      <c r="Z46" s="211"/>
      <c r="AA46" s="211"/>
      <c r="AB46" s="211"/>
      <c r="AC46" s="54"/>
    </row>
    <row r="47" spans="1:29" s="164" customFormat="1" ht="24.95" customHeight="1" x14ac:dyDescent="0.25">
      <c r="A47" s="4"/>
      <c r="B47" s="160"/>
      <c r="C47" s="161"/>
      <c r="D47" s="161"/>
      <c r="E47" s="262" t="s">
        <v>255</v>
      </c>
      <c r="F47" s="262"/>
      <c r="G47" s="262"/>
      <c r="H47" s="262"/>
      <c r="I47" s="262"/>
      <c r="J47" s="262"/>
      <c r="K47" s="262"/>
      <c r="L47" s="262"/>
      <c r="M47" s="262"/>
      <c r="N47" s="262"/>
      <c r="O47" s="262"/>
      <c r="P47" s="262"/>
      <c r="Q47" s="262"/>
      <c r="R47" s="262"/>
      <c r="S47" s="262"/>
      <c r="T47" s="262"/>
      <c r="U47" s="212"/>
      <c r="V47" s="212"/>
      <c r="W47" s="212"/>
      <c r="X47" s="212"/>
      <c r="Y47" s="212"/>
      <c r="Z47" s="212"/>
      <c r="AA47" s="212"/>
      <c r="AB47" s="212"/>
      <c r="AC47" s="54"/>
    </row>
    <row r="48" spans="1:29" s="164" customFormat="1" ht="10.5" customHeight="1" x14ac:dyDescent="0.25">
      <c r="A48" s="4"/>
      <c r="B48" s="160"/>
      <c r="C48" s="161"/>
      <c r="D48" s="161"/>
      <c r="E48" s="262" t="s">
        <v>256</v>
      </c>
      <c r="F48" s="262"/>
      <c r="G48" s="262"/>
      <c r="H48" s="262"/>
      <c r="I48" s="152"/>
      <c r="J48" s="152"/>
      <c r="K48" s="152"/>
      <c r="L48" s="152"/>
      <c r="M48" s="152"/>
      <c r="N48" s="152"/>
      <c r="O48" s="152"/>
      <c r="P48" s="152"/>
      <c r="Q48" s="152"/>
      <c r="R48" s="152"/>
      <c r="S48" s="152"/>
      <c r="T48" s="211"/>
      <c r="U48" s="211"/>
      <c r="V48" s="211"/>
      <c r="W48" s="211"/>
      <c r="X48" s="211"/>
      <c r="Y48" s="211"/>
      <c r="Z48" s="211"/>
      <c r="AA48" s="211"/>
      <c r="AB48" s="211"/>
      <c r="AC48" s="54"/>
    </row>
    <row r="49" spans="1:29" s="164" customFormat="1" x14ac:dyDescent="0.25">
      <c r="A49" s="4"/>
      <c r="B49" s="160"/>
      <c r="C49" s="161"/>
      <c r="D49" s="161"/>
      <c r="E49" s="262" t="s">
        <v>257</v>
      </c>
      <c r="F49" s="262"/>
      <c r="G49" s="262"/>
      <c r="H49" s="262"/>
      <c r="I49" s="262"/>
      <c r="J49" s="262"/>
      <c r="K49" s="262"/>
      <c r="L49" s="262"/>
      <c r="M49" s="262"/>
      <c r="N49" s="262"/>
      <c r="O49" s="262"/>
      <c r="P49" s="262"/>
      <c r="Q49" s="262"/>
      <c r="R49" s="262"/>
      <c r="S49" s="262"/>
      <c r="T49" s="262"/>
      <c r="U49" s="212"/>
      <c r="V49" s="212"/>
      <c r="W49" s="212"/>
      <c r="X49" s="212"/>
      <c r="Y49" s="212"/>
      <c r="Z49" s="212"/>
      <c r="AA49" s="212"/>
      <c r="AB49" s="212"/>
      <c r="AC49" s="54"/>
    </row>
    <row r="50" spans="1:29" s="164" customFormat="1" ht="12.6" customHeight="1" x14ac:dyDescent="0.25">
      <c r="A50" s="4"/>
      <c r="B50" s="160"/>
      <c r="C50" s="161"/>
      <c r="D50" s="161"/>
      <c r="E50" s="262" t="s">
        <v>264</v>
      </c>
      <c r="F50" s="262"/>
      <c r="G50" s="262"/>
      <c r="H50" s="262"/>
      <c r="I50" s="262"/>
      <c r="J50" s="262"/>
      <c r="K50" s="262"/>
      <c r="L50" s="262"/>
      <c r="M50" s="262"/>
      <c r="N50" s="262"/>
      <c r="O50" s="262"/>
      <c r="P50" s="262"/>
      <c r="Q50" s="262"/>
      <c r="R50" s="262"/>
      <c r="S50" s="262"/>
      <c r="T50" s="262"/>
      <c r="U50" s="212"/>
      <c r="V50" s="212"/>
      <c r="W50" s="212"/>
      <c r="X50" s="212"/>
      <c r="Y50" s="212"/>
      <c r="Z50" s="212"/>
      <c r="AA50" s="212"/>
      <c r="AB50" s="212"/>
      <c r="AC50" s="54"/>
    </row>
    <row r="51" spans="1:29" s="164" customFormat="1" x14ac:dyDescent="0.25">
      <c r="A51" s="4"/>
      <c r="B51" s="160"/>
      <c r="C51" s="161"/>
      <c r="D51" s="161"/>
      <c r="E51" s="54" t="s">
        <v>240</v>
      </c>
      <c r="F51" s="88"/>
      <c r="G51" s="88"/>
      <c r="H51" s="88"/>
      <c r="I51" s="88"/>
      <c r="J51" s="88"/>
      <c r="K51" s="88"/>
      <c r="L51" s="88"/>
      <c r="M51" s="88"/>
      <c r="N51" s="88"/>
      <c r="O51" s="88"/>
      <c r="P51" s="88"/>
      <c r="Q51" s="88"/>
      <c r="R51" s="88"/>
      <c r="S51" s="88"/>
      <c r="T51" s="210"/>
      <c r="U51" s="210"/>
      <c r="V51" s="210"/>
      <c r="W51" s="210"/>
      <c r="X51" s="210"/>
      <c r="Y51" s="210"/>
      <c r="Z51" s="210"/>
      <c r="AA51" s="210"/>
      <c r="AB51" s="210"/>
      <c r="AC51" s="54"/>
    </row>
    <row r="58" spans="1:29" x14ac:dyDescent="0.2">
      <c r="E58" s="13"/>
    </row>
  </sheetData>
  <sheetProtection algorithmName="SHA-512" hashValue="jPDwZq1/XSmISPC6F4nvLA532qymIXB6nJiE5kTYhPm4YDTSeJ4wF6iUmYEfb0v9ZH4G2/YcxwftqLMx6f+PtQ==" saltValue="jt+diTK43MnmZJdPqU/oVg=="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F28:G28 F30:G33 F29:G29 F34:G34 F36:G39 E35 F24:G26 E27 F17:G22 E23 F5:G11 E14:E15 E13 E16 F14:G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12" customWidth="1"/>
    <col min="2" max="26" width="10.7109375" style="112" customWidth="1"/>
    <col min="27" max="27" width="6.7109375" style="112" customWidth="1"/>
    <col min="28" max="28" width="5.140625" style="112" customWidth="1"/>
    <col min="29" max="29" width="4.140625" style="112" customWidth="1"/>
    <col min="30" max="128" width="0" style="114" hidden="1" customWidth="1"/>
    <col min="129" max="16384" width="10.7109375" style="112" hidden="1"/>
  </cols>
  <sheetData>
    <row r="1" spans="1:128" ht="33.75" x14ac:dyDescent="0.5">
      <c r="A1" s="264" t="str">
        <f ca="1">TEXT(TODAY()-30,"MMMM yyyy")</f>
        <v>September 2025</v>
      </c>
      <c r="B1" s="264"/>
      <c r="C1" s="264"/>
      <c r="D1" s="264"/>
      <c r="E1" s="264"/>
      <c r="S1" s="113" t="e">
        <f>Table!#REF!</f>
        <v>#REF!</v>
      </c>
    </row>
    <row r="2" spans="1:128" ht="61.5" x14ac:dyDescent="0.9">
      <c r="A2" s="115" t="s">
        <v>0</v>
      </c>
    </row>
    <row r="3" spans="1:128" s="118" customFormat="1" ht="36" x14ac:dyDescent="0.55000000000000004">
      <c r="A3" s="116" t="s">
        <v>5</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18" customFormat="1" ht="36" x14ac:dyDescent="0.55000000000000004">
      <c r="A68" s="116" t="s">
        <v>19</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18" customFormat="1" ht="36" x14ac:dyDescent="0.55000000000000004">
      <c r="A112" s="116" t="s">
        <v>24</v>
      </c>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18" customFormat="1" ht="36" x14ac:dyDescent="0.55000000000000004">
      <c r="A157" s="116" t="s">
        <v>36</v>
      </c>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18" customFormat="1" ht="36" x14ac:dyDescent="0.55000000000000004">
      <c r="A200" s="116" t="s">
        <v>42</v>
      </c>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18" customFormat="1" ht="36" x14ac:dyDescent="0.55000000000000004">
      <c r="A262" s="116" t="s">
        <v>56</v>
      </c>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114"/>
      <c r="BV262" s="114"/>
      <c r="BW262" s="114"/>
      <c r="BX262" s="114"/>
      <c r="BY262" s="114"/>
      <c r="BZ262" s="114"/>
      <c r="CA262" s="114"/>
      <c r="CB262" s="114"/>
      <c r="CC262" s="114"/>
      <c r="CD262" s="114"/>
      <c r="CE262" s="114"/>
      <c r="CF262" s="114"/>
      <c r="CG262" s="114"/>
      <c r="CH262" s="114"/>
      <c r="CI262" s="114"/>
      <c r="CJ262" s="114"/>
      <c r="CK262" s="114"/>
      <c r="CL262" s="114"/>
      <c r="CM262" s="114"/>
      <c r="CN262" s="114"/>
      <c r="CO262" s="114"/>
      <c r="CP262" s="114"/>
      <c r="CQ262" s="114"/>
      <c r="CR262" s="114"/>
      <c r="CS262" s="114"/>
      <c r="CT262" s="114"/>
      <c r="CU262" s="114"/>
      <c r="CV262" s="114"/>
      <c r="CW262" s="114"/>
      <c r="CX262" s="114"/>
      <c r="CY262" s="114"/>
      <c r="CZ262" s="114"/>
      <c r="DA262" s="114"/>
      <c r="DB262" s="114"/>
      <c r="DC262" s="114"/>
      <c r="DD262" s="114"/>
      <c r="DE262" s="114"/>
      <c r="DF262" s="114"/>
      <c r="DG262" s="114"/>
      <c r="DH262" s="114"/>
      <c r="DI262" s="114"/>
      <c r="DJ262" s="114"/>
      <c r="DK262" s="114"/>
      <c r="DL262" s="114"/>
      <c r="DM262" s="114"/>
      <c r="DN262" s="114"/>
      <c r="DO262" s="114"/>
      <c r="DP262" s="114"/>
      <c r="DQ262" s="114"/>
      <c r="DR262" s="114"/>
      <c r="DS262" s="114"/>
      <c r="DT262" s="114"/>
      <c r="DU262" s="114"/>
      <c r="DV262" s="114"/>
      <c r="DW262" s="114"/>
      <c r="DX262" s="114"/>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18" customFormat="1" ht="21" x14ac:dyDescent="0.35">
      <c r="A330" s="119" t="s">
        <v>215</v>
      </c>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c r="BT330" s="114"/>
      <c r="BU330" s="114"/>
      <c r="BV330" s="114"/>
      <c r="BW330" s="114"/>
      <c r="BX330" s="114"/>
      <c r="BY330" s="114"/>
      <c r="BZ330" s="114"/>
      <c r="CA330" s="114"/>
      <c r="CB330" s="114"/>
      <c r="CC330" s="114"/>
      <c r="CD330" s="114"/>
      <c r="CE330" s="114"/>
      <c r="CF330" s="114"/>
      <c r="CG330" s="114"/>
      <c r="CH330" s="114"/>
      <c r="CI330" s="114"/>
      <c r="CJ330" s="114"/>
      <c r="CK330" s="114"/>
      <c r="CL330" s="114"/>
      <c r="CM330" s="114"/>
      <c r="CN330" s="114"/>
      <c r="CO330" s="114"/>
      <c r="CP330" s="114"/>
      <c r="CQ330" s="114"/>
      <c r="CR330" s="114"/>
      <c r="CS330" s="114"/>
      <c r="CT330" s="114"/>
      <c r="CU330" s="114"/>
      <c r="CV330" s="114"/>
      <c r="CW330" s="114"/>
      <c r="CX330" s="114"/>
      <c r="CY330" s="114"/>
      <c r="CZ330" s="114"/>
      <c r="DA330" s="114"/>
      <c r="DB330" s="114"/>
      <c r="DC330" s="114"/>
      <c r="DD330" s="114"/>
      <c r="DE330" s="114"/>
      <c r="DF330" s="114"/>
      <c r="DG330" s="114"/>
      <c r="DH330" s="114"/>
      <c r="DI330" s="114"/>
      <c r="DJ330" s="114"/>
      <c r="DK330" s="114"/>
      <c r="DL330" s="114"/>
      <c r="DM330" s="114"/>
      <c r="DN330" s="114"/>
      <c r="DO330" s="114"/>
      <c r="DP330" s="114"/>
      <c r="DQ330" s="114"/>
      <c r="DR330" s="114"/>
      <c r="DS330" s="114"/>
      <c r="DT330" s="114"/>
      <c r="DU330" s="114"/>
      <c r="DV330" s="114"/>
      <c r="DW330" s="114"/>
      <c r="DX330" s="114"/>
    </row>
    <row r="331" spans="1:128" s="118" customFormat="1" ht="21" x14ac:dyDescent="0.35">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D331" s="114"/>
      <c r="AE331" s="114"/>
      <c r="AF331" s="114"/>
      <c r="AG331" s="114"/>
      <c r="AH331" s="114"/>
      <c r="AI331" s="114"/>
      <c r="AJ331" s="114"/>
      <c r="AK331" s="114"/>
      <c r="AL331" s="114"/>
      <c r="AM331" s="114"/>
      <c r="AN331" s="114"/>
      <c r="AO331" s="114"/>
      <c r="AP331" s="114"/>
      <c r="AQ331" s="114"/>
      <c r="AR331" s="114"/>
      <c r="AS331" s="114"/>
      <c r="AT331" s="114"/>
      <c r="AU331" s="114"/>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c r="BT331" s="114"/>
      <c r="BU331" s="114"/>
      <c r="BV331" s="114"/>
      <c r="BW331" s="114"/>
      <c r="BX331" s="114"/>
      <c r="BY331" s="114"/>
      <c r="BZ331" s="114"/>
      <c r="CA331" s="114"/>
      <c r="CB331" s="114"/>
      <c r="CC331" s="114"/>
      <c r="CD331" s="114"/>
      <c r="CE331" s="114"/>
      <c r="CF331" s="114"/>
      <c r="CG331" s="114"/>
      <c r="CH331" s="114"/>
      <c r="CI331" s="114"/>
      <c r="CJ331" s="114"/>
      <c r="CK331" s="114"/>
      <c r="CL331" s="114"/>
      <c r="CM331" s="114"/>
      <c r="CN331" s="114"/>
      <c r="CO331" s="114"/>
      <c r="CP331" s="114"/>
      <c r="CQ331" s="114"/>
      <c r="CR331" s="114"/>
      <c r="CS331" s="114"/>
      <c r="CT331" s="114"/>
      <c r="CU331" s="114"/>
      <c r="CV331" s="114"/>
      <c r="CW331" s="114"/>
      <c r="CX331" s="114"/>
      <c r="CY331" s="114"/>
      <c r="CZ331" s="114"/>
      <c r="DA331" s="114"/>
      <c r="DB331" s="114"/>
      <c r="DC331" s="114"/>
      <c r="DD331" s="114"/>
      <c r="DE331" s="114"/>
      <c r="DF331" s="114"/>
      <c r="DG331" s="114"/>
      <c r="DH331" s="114"/>
      <c r="DI331" s="114"/>
      <c r="DJ331" s="114"/>
      <c r="DK331" s="114"/>
      <c r="DL331" s="114"/>
      <c r="DM331" s="114"/>
      <c r="DN331" s="114"/>
      <c r="DO331" s="114"/>
      <c r="DP331" s="114"/>
      <c r="DQ331" s="114"/>
      <c r="DR331" s="114"/>
      <c r="DS331" s="114"/>
      <c r="DT331" s="114"/>
      <c r="DU331" s="114"/>
      <c r="DV331" s="114"/>
      <c r="DW331" s="114"/>
      <c r="DX331" s="114"/>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74" customFormat="1" x14ac:dyDescent="0.2">
      <c r="A12" s="75" t="s">
        <v>148</v>
      </c>
      <c r="B12" s="75"/>
      <c r="C12" s="75" t="s">
        <v>51</v>
      </c>
      <c r="D12" s="75" t="s">
        <v>149</v>
      </c>
      <c r="E12" s="76" t="s">
        <v>150</v>
      </c>
      <c r="F12" s="80">
        <v>42736</v>
      </c>
      <c r="G12" s="80">
        <v>42767</v>
      </c>
      <c r="H12" s="80">
        <v>42795</v>
      </c>
      <c r="I12" s="80">
        <v>42826</v>
      </c>
      <c r="J12" s="80">
        <v>42856</v>
      </c>
      <c r="K12" s="80">
        <v>42887</v>
      </c>
      <c r="L12" s="80">
        <v>42917</v>
      </c>
      <c r="M12" s="80">
        <v>42948</v>
      </c>
      <c r="N12" s="80">
        <v>42979</v>
      </c>
      <c r="O12" s="80">
        <v>43009</v>
      </c>
      <c r="P12" s="80">
        <v>43040</v>
      </c>
      <c r="Q12" s="80">
        <v>43070</v>
      </c>
      <c r="R12" s="80">
        <v>43101</v>
      </c>
      <c r="S12" s="80">
        <v>43132</v>
      </c>
      <c r="T12" s="80">
        <v>43160</v>
      </c>
      <c r="U12" s="80">
        <v>43191</v>
      </c>
      <c r="V12" s="80">
        <v>43221</v>
      </c>
      <c r="W12" s="80">
        <v>43252</v>
      </c>
      <c r="X12" s="80">
        <v>43282</v>
      </c>
      <c r="Y12" s="80">
        <v>43313</v>
      </c>
      <c r="Z12" s="80">
        <v>43344</v>
      </c>
      <c r="AA12" s="80">
        <v>43374</v>
      </c>
      <c r="AB12" s="80">
        <v>43405</v>
      </c>
      <c r="AC12" s="80">
        <v>43435</v>
      </c>
      <c r="AD12" s="80">
        <v>43466</v>
      </c>
      <c r="AE12" s="80">
        <v>43497</v>
      </c>
      <c r="AF12" s="80">
        <v>43525</v>
      </c>
      <c r="AG12" s="80">
        <v>43556</v>
      </c>
      <c r="AH12" s="80">
        <v>43586</v>
      </c>
      <c r="AI12" s="80">
        <v>43617</v>
      </c>
      <c r="AJ12" s="80">
        <v>43647</v>
      </c>
      <c r="AK12" s="80">
        <v>43678</v>
      </c>
      <c r="AL12" s="80">
        <v>43709</v>
      </c>
      <c r="AM12" s="80">
        <v>43739</v>
      </c>
      <c r="AN12" s="80">
        <v>43770</v>
      </c>
      <c r="AO12" s="80">
        <v>43800</v>
      </c>
      <c r="AP12" s="80">
        <v>43831</v>
      </c>
      <c r="AQ12" s="80">
        <v>43862</v>
      </c>
      <c r="AR12" s="80">
        <v>43891</v>
      </c>
      <c r="AS12" s="80">
        <v>43922</v>
      </c>
      <c r="AT12" s="80">
        <v>43952</v>
      </c>
      <c r="AU12" s="80">
        <v>43983</v>
      </c>
      <c r="AV12" s="80">
        <v>44013</v>
      </c>
      <c r="AW12" s="80">
        <v>44044</v>
      </c>
      <c r="AX12" s="80">
        <v>44075</v>
      </c>
      <c r="AY12" s="80">
        <v>44105</v>
      </c>
      <c r="AZ12" s="80">
        <v>44136</v>
      </c>
      <c r="BA12" s="80">
        <v>44166</v>
      </c>
      <c r="BB12" s="80">
        <v>44197</v>
      </c>
      <c r="BC12" s="80">
        <v>44228</v>
      </c>
      <c r="BD12" s="80">
        <v>44256</v>
      </c>
      <c r="BE12" s="80">
        <v>44287</v>
      </c>
      <c r="BF12" s="80">
        <v>44317</v>
      </c>
      <c r="BG12" s="80">
        <v>44348</v>
      </c>
      <c r="BH12" s="80">
        <v>44378</v>
      </c>
      <c r="BI12" s="80">
        <v>44409</v>
      </c>
      <c r="BJ12" s="80">
        <v>44440</v>
      </c>
      <c r="BK12" s="80">
        <v>44470</v>
      </c>
      <c r="BL12" s="80">
        <v>44501</v>
      </c>
      <c r="BM12" s="80">
        <v>44531</v>
      </c>
      <c r="BN12" s="80">
        <v>44562</v>
      </c>
      <c r="BO12" s="80">
        <v>44593</v>
      </c>
      <c r="BP12" s="80">
        <v>44621</v>
      </c>
      <c r="BQ12" s="80">
        <v>44652</v>
      </c>
      <c r="BR12" s="80">
        <v>44682</v>
      </c>
      <c r="BS12" s="80">
        <v>44713</v>
      </c>
      <c r="BT12" s="80">
        <v>44743</v>
      </c>
      <c r="BU12" s="80">
        <v>44774</v>
      </c>
      <c r="BV12" s="80">
        <v>44805</v>
      </c>
      <c r="BW12" s="80">
        <v>44835</v>
      </c>
      <c r="BX12" s="80">
        <v>44866</v>
      </c>
      <c r="BY12" s="80">
        <v>44896</v>
      </c>
      <c r="BZ12" s="80">
        <v>44927</v>
      </c>
      <c r="CA12" s="80">
        <v>44958</v>
      </c>
      <c r="CB12" s="80">
        <v>44986</v>
      </c>
      <c r="CC12" s="80">
        <v>45017</v>
      </c>
      <c r="CD12" s="80">
        <v>45047</v>
      </c>
      <c r="CE12" s="80">
        <v>45078</v>
      </c>
      <c r="CF12" s="80">
        <v>45108</v>
      </c>
      <c r="CG12" s="80">
        <v>45139</v>
      </c>
      <c r="CH12" s="80">
        <v>45170</v>
      </c>
      <c r="CI12" s="80">
        <v>45200</v>
      </c>
      <c r="CJ12" s="80">
        <v>45231</v>
      </c>
      <c r="CK12" s="80">
        <v>45261</v>
      </c>
      <c r="CL12" s="80">
        <v>45292</v>
      </c>
      <c r="CM12" s="80">
        <v>45323</v>
      </c>
      <c r="CN12" s="80">
        <v>45352</v>
      </c>
      <c r="CO12" s="80">
        <v>45383</v>
      </c>
      <c r="CP12" s="80">
        <v>45413</v>
      </c>
      <c r="CQ12" s="80">
        <v>45444</v>
      </c>
      <c r="CR12" s="80">
        <v>45474</v>
      </c>
      <c r="CS12" s="80">
        <v>45505</v>
      </c>
      <c r="CT12" s="80">
        <v>45536</v>
      </c>
      <c r="CU12" s="80">
        <v>45566</v>
      </c>
      <c r="CV12" s="80">
        <v>45597</v>
      </c>
      <c r="CW12" s="80">
        <v>45627</v>
      </c>
      <c r="CX12" s="80">
        <v>45658</v>
      </c>
      <c r="CY12" s="80">
        <v>45689</v>
      </c>
      <c r="CZ12" s="80">
        <v>45717</v>
      </c>
      <c r="DA12" s="80">
        <v>45748</v>
      </c>
      <c r="DB12" s="80">
        <v>45778</v>
      </c>
      <c r="DC12" s="80">
        <v>45809</v>
      </c>
      <c r="DD12" s="80">
        <v>45839</v>
      </c>
      <c r="DE12" s="80">
        <v>45870</v>
      </c>
      <c r="DF12" s="80">
        <v>45901</v>
      </c>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row>
    <row r="13" spans="1:1233" x14ac:dyDescent="0.2">
      <c r="E13" s="77"/>
    </row>
    <row r="14" spans="1:1233" x14ac:dyDescent="0.2">
      <c r="A14" s="41" t="s">
        <v>116</v>
      </c>
      <c r="C14" s="41" t="s">
        <v>15</v>
      </c>
      <c r="D14" s="78" t="s">
        <v>81</v>
      </c>
      <c r="E14" s="77">
        <v>45916</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v>2.6674570243034879</v>
      </c>
      <c r="CY14" s="50">
        <v>2.8268551236749095</v>
      </c>
      <c r="CZ14" s="50">
        <v>3.0000000000000027</v>
      </c>
      <c r="DA14" s="50">
        <v>1.574344023323615</v>
      </c>
      <c r="DB14" s="50">
        <v>1.8033740546829602</v>
      </c>
      <c r="DC14" s="50">
        <v>1.8593840790238403</v>
      </c>
      <c r="DD14" s="50">
        <v>1.3279445727482742</v>
      </c>
      <c r="DE14" s="50">
        <v>1.444251877527436</v>
      </c>
      <c r="DF14" s="50" t="e">
        <v>#N/A</v>
      </c>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78" t="s">
        <v>81</v>
      </c>
      <c r="E15" s="77">
        <v>45916</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v>1.8951358180669509</v>
      </c>
      <c r="CY15" s="44">
        <v>2.6448362720402852</v>
      </c>
      <c r="CZ15" s="44">
        <v>2.3153942428034924</v>
      </c>
      <c r="DA15" s="44">
        <v>1.7434620174346271</v>
      </c>
      <c r="DB15" s="44">
        <v>1.7337461300309664</v>
      </c>
      <c r="DC15" s="44">
        <v>1.8587360594795488</v>
      </c>
      <c r="DD15" s="44">
        <v>1.7273288093769379</v>
      </c>
      <c r="DE15" s="44">
        <v>1.8541409147095234</v>
      </c>
      <c r="DF15" s="44" t="e">
        <v>#N/A</v>
      </c>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78" t="s">
        <v>81</v>
      </c>
      <c r="E16" s="77">
        <v>45940</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v>7.2</v>
      </c>
      <c r="CZ16" s="44">
        <v>7.7</v>
      </c>
      <c r="DA16" s="44">
        <v>7.8</v>
      </c>
      <c r="DB16" s="44">
        <v>8.1</v>
      </c>
      <c r="DC16" s="44">
        <v>7.3</v>
      </c>
      <c r="DD16" s="44">
        <v>7.5</v>
      </c>
      <c r="DE16" s="44">
        <v>7.5</v>
      </c>
      <c r="DF16" s="44">
        <v>8</v>
      </c>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78" t="s">
        <v>81</v>
      </c>
      <c r="E17" s="77">
        <v>45940</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v>6.6</v>
      </c>
      <c r="CZ17" s="44">
        <v>6.9</v>
      </c>
      <c r="DA17" s="44">
        <v>6.9</v>
      </c>
      <c r="DB17" s="44">
        <v>7</v>
      </c>
      <c r="DC17" s="44">
        <v>6.8</v>
      </c>
      <c r="DD17" s="44">
        <v>6.9</v>
      </c>
      <c r="DE17" s="44">
        <v>7.2</v>
      </c>
      <c r="DF17" s="44">
        <v>7.3</v>
      </c>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260</v>
      </c>
      <c r="C18" s="41" t="s">
        <v>11</v>
      </c>
      <c r="D18" s="78" t="s">
        <v>81</v>
      </c>
      <c r="E18" s="77">
        <v>45940</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5">
        <v>1036.8</v>
      </c>
      <c r="CZ18" s="45">
        <v>1023</v>
      </c>
      <c r="DA18" s="45">
        <v>1021.6</v>
      </c>
      <c r="DB18" s="45">
        <v>1034</v>
      </c>
      <c r="DC18" s="45">
        <v>1059.0999999999999</v>
      </c>
      <c r="DD18" s="45">
        <v>1069.2</v>
      </c>
      <c r="DE18" s="45">
        <v>1065.0999999999999</v>
      </c>
      <c r="DF18" s="45">
        <v>1053.9000000000001</v>
      </c>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78" t="s">
        <v>81</v>
      </c>
      <c r="E19" s="77">
        <v>45931</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68510</v>
      </c>
      <c r="BO19" s="45">
        <v>64060</v>
      </c>
      <c r="BP19" s="45">
        <v>60340</v>
      </c>
      <c r="BQ19" s="45">
        <v>57780</v>
      </c>
      <c r="BR19" s="45">
        <v>54490</v>
      </c>
      <c r="BS19" s="45">
        <v>52670</v>
      </c>
      <c r="BT19" s="45">
        <v>51560</v>
      </c>
      <c r="BU19" s="45">
        <v>49260</v>
      </c>
      <c r="BV19" s="45">
        <v>48070</v>
      </c>
      <c r="BW19" s="45">
        <v>46770</v>
      </c>
      <c r="BX19" s="45">
        <v>44620</v>
      </c>
      <c r="BY19" s="45">
        <v>43280</v>
      </c>
      <c r="BZ19" s="45">
        <v>41480</v>
      </c>
      <c r="CA19" s="45">
        <v>41030</v>
      </c>
      <c r="CB19" s="45">
        <v>41060</v>
      </c>
      <c r="CC19" s="45">
        <v>42020</v>
      </c>
      <c r="CD19" s="45">
        <v>43230</v>
      </c>
      <c r="CE19" s="45">
        <v>44750</v>
      </c>
      <c r="CF19" s="45">
        <v>45830</v>
      </c>
      <c r="CG19" s="45">
        <v>48690</v>
      </c>
      <c r="CH19" s="45">
        <v>49770</v>
      </c>
      <c r="CI19" s="45">
        <v>49740</v>
      </c>
      <c r="CJ19" s="45">
        <v>51680</v>
      </c>
      <c r="CK19" s="45">
        <v>52600</v>
      </c>
      <c r="CL19" s="45">
        <v>54640</v>
      </c>
      <c r="CM19" s="45">
        <v>53900</v>
      </c>
      <c r="CN19" s="45">
        <v>53850</v>
      </c>
      <c r="CO19" s="45">
        <v>52270</v>
      </c>
      <c r="CP19" s="45">
        <v>52620</v>
      </c>
      <c r="CQ19" s="45">
        <v>51340</v>
      </c>
      <c r="CR19" s="45">
        <v>54410</v>
      </c>
      <c r="CS19" s="45">
        <v>54580</v>
      </c>
      <c r="CT19" s="45">
        <v>53520</v>
      </c>
      <c r="CU19" s="45">
        <v>54580</v>
      </c>
      <c r="CV19" s="45">
        <v>54110</v>
      </c>
      <c r="CW19" s="45">
        <v>55400</v>
      </c>
      <c r="CX19" s="45">
        <v>55360</v>
      </c>
      <c r="CY19" s="45">
        <v>57530</v>
      </c>
      <c r="CZ19" s="45">
        <v>58110</v>
      </c>
      <c r="DA19" s="45">
        <v>59500</v>
      </c>
      <c r="DB19" s="45">
        <v>59600</v>
      </c>
      <c r="DC19" s="45">
        <v>60870</v>
      </c>
      <c r="DD19" s="45">
        <v>62020</v>
      </c>
      <c r="DE19" s="45" t="e">
        <v>#N/A</v>
      </c>
      <c r="DF19" s="45" t="e">
        <v>#N/A</v>
      </c>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78" t="s">
        <v>81</v>
      </c>
      <c r="E20" s="77">
        <v>45931</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-66.909775888717149</v>
      </c>
      <c r="BO20" s="44">
        <v>-68.816628535267483</v>
      </c>
      <c r="BP20" s="44">
        <v>-69.427977909510062</v>
      </c>
      <c r="BQ20" s="44">
        <v>-71.05935386927122</v>
      </c>
      <c r="BR20" s="44">
        <v>-73.680142974448145</v>
      </c>
      <c r="BS20" s="44">
        <v>-72.424083769633512</v>
      </c>
      <c r="BT20" s="44">
        <v>-72.09050557540327</v>
      </c>
      <c r="BU20" s="44">
        <v>-72.358453509904052</v>
      </c>
      <c r="BV20" s="44">
        <v>-68.237082066869306</v>
      </c>
      <c r="BW20" s="44">
        <v>-45.55296856810245</v>
      </c>
      <c r="BX20" s="44">
        <v>-44.162182455262169</v>
      </c>
      <c r="BY20" s="44">
        <v>-41.362958948651936</v>
      </c>
      <c r="BZ20" s="44">
        <v>-39.454094292803966</v>
      </c>
      <c r="CA20" s="44">
        <v>-35.950671245707142</v>
      </c>
      <c r="CB20" s="44">
        <v>-31.952270467351674</v>
      </c>
      <c r="CC20" s="44">
        <v>-27.275874004845967</v>
      </c>
      <c r="CD20" s="44">
        <v>-20.664342081115805</v>
      </c>
      <c r="CE20" s="44">
        <v>-15.037022973229542</v>
      </c>
      <c r="CF20" s="44">
        <v>-11.113266097750197</v>
      </c>
      <c r="CG20" s="44">
        <v>-1.1571254567600442</v>
      </c>
      <c r="CH20" s="44">
        <v>3.5365092573330648</v>
      </c>
      <c r="CI20" s="44">
        <v>6.3502245028864701</v>
      </c>
      <c r="CJ20" s="44">
        <v>15.82250112057373</v>
      </c>
      <c r="CK20" s="44">
        <v>21.534195933456559</v>
      </c>
      <c r="CL20" s="44">
        <v>31.726133076181284</v>
      </c>
      <c r="CM20" s="44">
        <v>31.367292225201069</v>
      </c>
      <c r="CN20" s="44">
        <v>31.149537262542616</v>
      </c>
      <c r="CO20" s="44">
        <v>24.393146120894805</v>
      </c>
      <c r="CP20" s="44">
        <v>21.721027064538511</v>
      </c>
      <c r="CQ20" s="44">
        <v>14.726256983240216</v>
      </c>
      <c r="CR20" s="44">
        <v>18.72136155356754</v>
      </c>
      <c r="CS20" s="44">
        <v>12.096939823372367</v>
      </c>
      <c r="CT20" s="44">
        <v>7.5346594333936201</v>
      </c>
      <c r="CU20" s="44">
        <v>9.7305991154000857</v>
      </c>
      <c r="CV20" s="44">
        <v>4.7020123839009331</v>
      </c>
      <c r="CW20" s="44">
        <v>5.323193916349811</v>
      </c>
      <c r="CX20" s="44">
        <v>1.3177159590043841</v>
      </c>
      <c r="CY20" s="44">
        <v>6.7346938775510123</v>
      </c>
      <c r="CZ20" s="44">
        <v>7.9108635097492996</v>
      </c>
      <c r="DA20" s="44">
        <v>13.832026018748799</v>
      </c>
      <c r="DB20" s="44">
        <v>13.264918282022053</v>
      </c>
      <c r="DC20" s="44">
        <v>18.562524347487329</v>
      </c>
      <c r="DD20" s="44">
        <v>13.986399558904616</v>
      </c>
      <c r="DE20" s="44" t="e">
        <v>#N/A</v>
      </c>
      <c r="DF20" s="44" t="e">
        <v>#N/A</v>
      </c>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78" t="s">
        <v>81</v>
      </c>
      <c r="E21" s="77">
        <v>45931</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21810</v>
      </c>
      <c r="BO21" s="45">
        <v>20160</v>
      </c>
      <c r="BP21" s="45">
        <v>19010</v>
      </c>
      <c r="BQ21" s="45">
        <v>18260</v>
      </c>
      <c r="BR21" s="45">
        <v>17160</v>
      </c>
      <c r="BS21" s="45">
        <v>16510</v>
      </c>
      <c r="BT21" s="45">
        <v>16030</v>
      </c>
      <c r="BU21" s="45">
        <v>15000</v>
      </c>
      <c r="BV21" s="45">
        <v>14610</v>
      </c>
      <c r="BW21" s="45">
        <v>14110</v>
      </c>
      <c r="BX21" s="45">
        <v>13810</v>
      </c>
      <c r="BY21" s="45">
        <v>13610</v>
      </c>
      <c r="BZ21" s="45">
        <v>13130</v>
      </c>
      <c r="CA21" s="45">
        <v>13020</v>
      </c>
      <c r="CB21" s="45">
        <v>13090</v>
      </c>
      <c r="CC21" s="45">
        <v>13350</v>
      </c>
      <c r="CD21" s="45">
        <v>13650</v>
      </c>
      <c r="CE21" s="45">
        <v>14180</v>
      </c>
      <c r="CF21" s="45">
        <v>14520</v>
      </c>
      <c r="CG21" s="45">
        <v>15280</v>
      </c>
      <c r="CH21" s="45">
        <v>15840</v>
      </c>
      <c r="CI21" s="45">
        <v>16110</v>
      </c>
      <c r="CJ21" s="45">
        <v>16520</v>
      </c>
      <c r="CK21" s="45">
        <v>16700</v>
      </c>
      <c r="CL21" s="45">
        <v>17460</v>
      </c>
      <c r="CM21" s="45">
        <v>17040</v>
      </c>
      <c r="CN21" s="45">
        <v>17020</v>
      </c>
      <c r="CO21" s="45">
        <v>16600</v>
      </c>
      <c r="CP21" s="45">
        <v>16810</v>
      </c>
      <c r="CQ21" s="45">
        <v>16820</v>
      </c>
      <c r="CR21" s="45">
        <v>17040</v>
      </c>
      <c r="CS21" s="45">
        <v>16970</v>
      </c>
      <c r="CT21" s="45">
        <v>16800</v>
      </c>
      <c r="CU21" s="45">
        <v>16970</v>
      </c>
      <c r="CV21" s="45">
        <v>16870</v>
      </c>
      <c r="CW21" s="45">
        <v>17440</v>
      </c>
      <c r="CX21" s="45">
        <v>17740</v>
      </c>
      <c r="CY21" s="45">
        <v>18450</v>
      </c>
      <c r="CZ21" s="45">
        <v>18790</v>
      </c>
      <c r="DA21" s="45">
        <v>19530</v>
      </c>
      <c r="DB21" s="45">
        <v>19960</v>
      </c>
      <c r="DC21" s="45">
        <v>20480</v>
      </c>
      <c r="DD21" s="45">
        <v>20820</v>
      </c>
      <c r="DE21" s="45" t="e">
        <v>#N/A</v>
      </c>
      <c r="DF21" s="45" t="e">
        <v>#N/A</v>
      </c>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78" t="s">
        <v>81</v>
      </c>
      <c r="E22" s="77">
        <v>45931</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-69.229683972911971</v>
      </c>
      <c r="BO22" s="44">
        <v>-71.286141575274172</v>
      </c>
      <c r="BP22" s="44">
        <v>-72.252225952415699</v>
      </c>
      <c r="BQ22" s="44">
        <v>-74.425770308123248</v>
      </c>
      <c r="BR22" s="44">
        <v>-77.432930036822725</v>
      </c>
      <c r="BS22" s="44">
        <v>-76.380543633762514</v>
      </c>
      <c r="BT22" s="44">
        <v>-74.579765302886145</v>
      </c>
      <c r="BU22" s="44">
        <v>-75.292373579311487</v>
      </c>
      <c r="BV22" s="44">
        <v>-72.676267065644282</v>
      </c>
      <c r="BW22" s="44">
        <v>-50.543287767262527</v>
      </c>
      <c r="BX22" s="44">
        <v>-47.669571807502841</v>
      </c>
      <c r="BY22" s="44">
        <v>-42.501056189269114</v>
      </c>
      <c r="BZ22" s="44">
        <v>-39.798257679963321</v>
      </c>
      <c r="CA22" s="44">
        <v>-35.416666666666664</v>
      </c>
      <c r="CB22" s="44">
        <v>-31.141504471330883</v>
      </c>
      <c r="CC22" s="44">
        <v>-26.889375684556406</v>
      </c>
      <c r="CD22" s="44">
        <v>-20.45454545454546</v>
      </c>
      <c r="CE22" s="44">
        <v>-14.112658994548754</v>
      </c>
      <c r="CF22" s="44">
        <v>-9.4198378041172823</v>
      </c>
      <c r="CG22" s="44">
        <v>1.8666666666666609</v>
      </c>
      <c r="CH22" s="44">
        <v>8.4188911704312197</v>
      </c>
      <c r="CI22" s="44">
        <v>14.174344436569818</v>
      </c>
      <c r="CJ22" s="44">
        <v>19.623461259956553</v>
      </c>
      <c r="CK22" s="44">
        <v>22.703894195444519</v>
      </c>
      <c r="CL22" s="44">
        <v>32.977913175932969</v>
      </c>
      <c r="CM22" s="44">
        <v>30.87557603686637</v>
      </c>
      <c r="CN22" s="44">
        <v>30.022918258212371</v>
      </c>
      <c r="CO22" s="44">
        <v>24.344569288389508</v>
      </c>
      <c r="CP22" s="44">
        <v>23.150183150183157</v>
      </c>
      <c r="CQ22" s="44">
        <v>18.617771509167834</v>
      </c>
      <c r="CR22" s="44">
        <v>17.355371900826455</v>
      </c>
      <c r="CS22" s="44">
        <v>11.060209424083766</v>
      </c>
      <c r="CT22" s="44">
        <v>6.0606060606060552</v>
      </c>
      <c r="CU22" s="44">
        <v>5.3382991930478019</v>
      </c>
      <c r="CV22" s="44">
        <v>2.1186440677966045</v>
      </c>
      <c r="CW22" s="44">
        <v>4.4311377245509043</v>
      </c>
      <c r="CX22" s="44">
        <v>1.6036655211912887</v>
      </c>
      <c r="CY22" s="44">
        <v>8.2746478873239493</v>
      </c>
      <c r="CZ22" s="44">
        <v>10.399529964747355</v>
      </c>
      <c r="DA22" s="44">
        <v>17.650602409638559</v>
      </c>
      <c r="DB22" s="44">
        <v>18.738845925044622</v>
      </c>
      <c r="DC22" s="44">
        <v>21.759809750297254</v>
      </c>
      <c r="DD22" s="44">
        <v>22.1830985915493</v>
      </c>
      <c r="DE22" s="44" t="e">
        <v>#N/A</v>
      </c>
      <c r="DF22" s="44" t="e">
        <v>#N/A</v>
      </c>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78" t="s">
        <v>81</v>
      </c>
      <c r="E23" s="77">
        <v>45940</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v>2.6111111111110974</v>
      </c>
      <c r="CZ23" s="50">
        <v>2.433628318584069</v>
      </c>
      <c r="DA23" s="50">
        <v>0.13642564802183177</v>
      </c>
      <c r="DB23" s="50">
        <v>0.49193768789286274</v>
      </c>
      <c r="DC23" s="50">
        <v>3.9043167445697025</v>
      </c>
      <c r="DD23" s="50">
        <v>3.4739454094292688</v>
      </c>
      <c r="DE23" s="50">
        <v>2.8469750889679624</v>
      </c>
      <c r="DF23" s="50">
        <v>3.4435638152500614</v>
      </c>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78" t="s">
        <v>81</v>
      </c>
      <c r="E24" s="77">
        <v>45931</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3.9092283025330632</v>
      </c>
      <c r="CV24" s="44">
        <v>4.9280416829455609</v>
      </c>
      <c r="CW24" s="44">
        <v>5.190930677410388</v>
      </c>
      <c r="CX24" s="44">
        <v>6.0283381979426842</v>
      </c>
      <c r="CY24" s="44">
        <v>6.7303163209547545</v>
      </c>
      <c r="CZ24" s="44">
        <v>5.5104262633446366</v>
      </c>
      <c r="DA24" s="44">
        <v>4.9091018754390703</v>
      </c>
      <c r="DB24" s="44">
        <v>3.9596429484327178</v>
      </c>
      <c r="DC24" s="44">
        <v>3.9684894889452371</v>
      </c>
      <c r="DD24" s="44">
        <v>3.1444779110549215</v>
      </c>
      <c r="DE24" s="44" t="e">
        <v>#N/A</v>
      </c>
      <c r="DF24" s="44" t="e">
        <v>#N/A</v>
      </c>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78" t="s">
        <v>81</v>
      </c>
      <c r="E25" s="77">
        <v>45940</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v>4.0431266846361114</v>
      </c>
      <c r="CZ25" s="44">
        <v>3.7135278514588865</v>
      </c>
      <c r="DA25" s="44">
        <v>2.3498694516971508</v>
      </c>
      <c r="DB25" s="44">
        <v>0.77319587628867925</v>
      </c>
      <c r="DC25" s="44">
        <v>1.2820512820512775</v>
      </c>
      <c r="DD25" s="44">
        <v>2.564102564102555</v>
      </c>
      <c r="DE25" s="44">
        <v>3.8461538461538547</v>
      </c>
      <c r="DF25" s="44">
        <v>4.1131105398457546</v>
      </c>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78" t="s">
        <v>81</v>
      </c>
      <c r="E26" s="77">
        <v>45940</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44">
        <v>3.67098689450438</v>
      </c>
      <c r="CZ26" s="44">
        <v>3.768178236263342</v>
      </c>
      <c r="DA26" s="44">
        <v>1.8066783831282907</v>
      </c>
      <c r="DB26" s="44">
        <v>-9.6618357487932016E-2</v>
      </c>
      <c r="DC26" s="44">
        <v>0.95309928688973589</v>
      </c>
      <c r="DD26" s="44">
        <v>2.3084278104084088</v>
      </c>
      <c r="DE26" s="44">
        <v>3.8241308793455886</v>
      </c>
      <c r="DF26" s="44">
        <v>3.405298644691146</v>
      </c>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78" t="s">
        <v>81</v>
      </c>
      <c r="E27" s="77">
        <v>45938</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v>71.53</v>
      </c>
      <c r="CZ27" s="50">
        <v>68.239999999999995</v>
      </c>
      <c r="DA27" s="50">
        <v>63.54</v>
      </c>
      <c r="DB27" s="50">
        <v>62.17</v>
      </c>
      <c r="DC27" s="50">
        <v>68.17</v>
      </c>
      <c r="DD27" s="50">
        <v>68.39</v>
      </c>
      <c r="DE27" s="50">
        <v>64.86</v>
      </c>
      <c r="DF27" s="50">
        <v>63.96</v>
      </c>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78" t="s">
        <v>81</v>
      </c>
      <c r="E28" s="77">
        <v>45931</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1">
        <v>2.0714999999999999</v>
      </c>
      <c r="CZ28" s="51">
        <v>1.9519</v>
      </c>
      <c r="DA28" s="51">
        <v>2.1023000000000001</v>
      </c>
      <c r="DB28" s="51">
        <v>1.9653</v>
      </c>
      <c r="DC28" s="51">
        <v>1.3413999999999999</v>
      </c>
      <c r="DD28" s="51">
        <v>1.1935</v>
      </c>
      <c r="DE28" s="51">
        <v>0.89849999999999997</v>
      </c>
      <c r="DF28" s="51">
        <v>0.7893</v>
      </c>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79" t="s">
        <v>126</v>
      </c>
      <c r="D29" s="78" t="s">
        <v>81</v>
      </c>
      <c r="E29" s="77">
        <v>45940</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v>
      </c>
      <c r="BS29" s="44">
        <v>1360.2</v>
      </c>
      <c r="BT29" s="44">
        <v>1366.4</v>
      </c>
      <c r="BU29" s="44">
        <v>1372.6</v>
      </c>
      <c r="BV29" s="44">
        <v>1378.8</v>
      </c>
      <c r="BW29" s="44">
        <v>1385</v>
      </c>
      <c r="BX29" s="44">
        <v>1391.2</v>
      </c>
      <c r="BY29" s="44">
        <v>1397.4</v>
      </c>
      <c r="BZ29" s="44">
        <v>1403.6</v>
      </c>
      <c r="CA29" s="44">
        <v>1409.8</v>
      </c>
      <c r="CB29" s="44">
        <v>1416</v>
      </c>
      <c r="CC29" s="44">
        <v>1422.2</v>
      </c>
      <c r="CD29" s="44">
        <v>1429.5</v>
      </c>
      <c r="CE29" s="44">
        <v>1436.8</v>
      </c>
      <c r="CF29" s="44">
        <v>1444.1</v>
      </c>
      <c r="CG29" s="44">
        <v>1451.4</v>
      </c>
      <c r="CH29" s="44">
        <v>1458.7</v>
      </c>
      <c r="CI29" s="44">
        <v>1466</v>
      </c>
      <c r="CJ29" s="44">
        <v>1473.3</v>
      </c>
      <c r="CK29" s="44">
        <v>1480.6</v>
      </c>
      <c r="CL29" s="44">
        <v>1487.9</v>
      </c>
      <c r="CM29" s="44">
        <v>1495.2</v>
      </c>
      <c r="CN29" s="44">
        <v>1502.5</v>
      </c>
      <c r="CO29" s="44">
        <v>1509.8</v>
      </c>
      <c r="CP29" s="44">
        <v>1514.2</v>
      </c>
      <c r="CQ29" s="44">
        <v>1518.6</v>
      </c>
      <c r="CR29" s="44">
        <v>1523</v>
      </c>
      <c r="CS29" s="44">
        <v>1527.4</v>
      </c>
      <c r="CT29" s="44">
        <v>1531.8</v>
      </c>
      <c r="CU29" s="44">
        <v>1536.2</v>
      </c>
      <c r="CV29" s="44">
        <v>1540.6</v>
      </c>
      <c r="CW29" s="44">
        <v>1545</v>
      </c>
      <c r="CX29" s="44">
        <v>1549.4</v>
      </c>
      <c r="CY29" s="44">
        <v>1553.8</v>
      </c>
      <c r="CZ29" s="44">
        <v>1558.2</v>
      </c>
      <c r="DA29" s="44">
        <v>1562.6</v>
      </c>
      <c r="DB29" s="44">
        <v>1567.7133839773423</v>
      </c>
      <c r="DC29" s="44">
        <v>1572.0033632208135</v>
      </c>
      <c r="DD29" s="44">
        <v>1578.8793841546744</v>
      </c>
      <c r="DE29" s="44">
        <v>1582.8402201519068</v>
      </c>
      <c r="DF29" s="44">
        <v>1586.92581048545</v>
      </c>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78" t="s">
        <v>81</v>
      </c>
      <c r="E30" s="77">
        <v>45931</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0.9753105780392568</v>
      </c>
      <c r="CM30" s="44">
        <v>1.3136755622442431</v>
      </c>
      <c r="CN30" s="44">
        <v>1.0110385609784389</v>
      </c>
      <c r="CO30" s="44">
        <v>1.4116911405850807</v>
      </c>
      <c r="CP30" s="44">
        <v>1.4278870006261046</v>
      </c>
      <c r="CQ30" s="44">
        <v>1.6966679278461738</v>
      </c>
      <c r="CR30" s="44">
        <v>1.8872902119785984</v>
      </c>
      <c r="CS30" s="44">
        <v>1.8013367300526717</v>
      </c>
      <c r="CT30" s="44">
        <v>2.1434133321618143</v>
      </c>
      <c r="CU30" s="44">
        <v>2.2455528611108999</v>
      </c>
      <c r="CV30" s="44">
        <v>1.835232113791907</v>
      </c>
      <c r="CW30" s="44">
        <v>2.1990134714580778</v>
      </c>
      <c r="CX30" s="44">
        <v>2.3435655596321103</v>
      </c>
      <c r="CY30" s="44">
        <v>1.5911113280860034</v>
      </c>
      <c r="CZ30" s="44">
        <v>1.8162407390144297</v>
      </c>
      <c r="DA30" s="44">
        <v>1.3053884428536389</v>
      </c>
      <c r="DB30" s="44">
        <v>1.1002024188634385</v>
      </c>
      <c r="DC30" s="44">
        <v>0.92039458469925783</v>
      </c>
      <c r="DD30" s="44">
        <v>0.93798906347288824</v>
      </c>
      <c r="DE30" s="44" t="e">
        <v>#N/A</v>
      </c>
      <c r="DF30" s="44" t="e">
        <v>#N/A</v>
      </c>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78" t="s">
        <v>81</v>
      </c>
      <c r="E31" s="77">
        <v>45931</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v>5.2</v>
      </c>
      <c r="CZ31" s="50">
        <v>4.95</v>
      </c>
      <c r="DA31" s="50">
        <v>4.95</v>
      </c>
      <c r="DB31" s="50">
        <v>4.95</v>
      </c>
      <c r="DC31" s="50">
        <v>4.95</v>
      </c>
      <c r="DD31" s="50">
        <v>4.95</v>
      </c>
      <c r="DE31" s="50">
        <v>4.95</v>
      </c>
      <c r="DF31" s="50">
        <v>4.7</v>
      </c>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78" t="s">
        <v>81</v>
      </c>
      <c r="E32" s="77">
        <v>45931</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v>3.25</v>
      </c>
      <c r="CZ32" s="50">
        <v>3</v>
      </c>
      <c r="DA32" s="50">
        <v>3</v>
      </c>
      <c r="DB32" s="50">
        <v>3</v>
      </c>
      <c r="DC32" s="50">
        <v>3</v>
      </c>
      <c r="DD32" s="50">
        <v>3</v>
      </c>
      <c r="DE32" s="50">
        <v>3</v>
      </c>
      <c r="DF32" s="50">
        <v>2.75</v>
      </c>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78" t="s">
        <v>81</v>
      </c>
      <c r="E33" s="77">
        <v>45931</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8.7958200000000009</v>
      </c>
      <c r="CU33" s="44">
        <v>8.7999340000000004</v>
      </c>
      <c r="CV33" s="44">
        <v>8.8255870000000005</v>
      </c>
      <c r="CW33" s="44">
        <v>8.9645860000000006</v>
      </c>
      <c r="CX33" s="44">
        <v>9.0551750000000002</v>
      </c>
      <c r="CY33" s="44">
        <v>8.9842680000000001</v>
      </c>
      <c r="CZ33" s="44">
        <v>9.0418509999999994</v>
      </c>
      <c r="DA33" s="44">
        <v>9.0023579999999992</v>
      </c>
      <c r="DB33" s="44">
        <v>8.9116970000000002</v>
      </c>
      <c r="DC33" s="44">
        <v>8.9672560000000008</v>
      </c>
      <c r="DD33" s="44">
        <v>8.9580629999999992</v>
      </c>
      <c r="DE33" s="44" t="e">
        <v>#N/A</v>
      </c>
      <c r="DF33" s="44" t="e">
        <v>#N/A</v>
      </c>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78" t="s">
        <v>81</v>
      </c>
      <c r="E34" s="77">
        <v>45931</v>
      </c>
      <c r="F34" s="50">
        <v>2.6710473454931498</v>
      </c>
      <c r="G34" s="50">
        <v>2.6785802377870929</v>
      </c>
      <c r="H34" s="50">
        <v>2.6687114313824907</v>
      </c>
      <c r="I34" s="50">
        <v>2.7215222442364757</v>
      </c>
      <c r="J34" s="50">
        <v>2.750647117339132</v>
      </c>
      <c r="K34" s="50">
        <v>2.7544800421843036</v>
      </c>
      <c r="L34" s="50">
        <v>2.719745500191745</v>
      </c>
      <c r="M34" s="50">
        <v>2.671736386675553</v>
      </c>
      <c r="N34" s="50">
        <v>2.7255750072828229</v>
      </c>
      <c r="O34" s="50">
        <v>2.7269081238022879</v>
      </c>
      <c r="P34" s="50">
        <v>2.6924798203572888</v>
      </c>
      <c r="Q34" s="50">
        <v>2.6649745497398922</v>
      </c>
      <c r="R34" s="50">
        <v>2.7182376507875019</v>
      </c>
      <c r="S34" s="50">
        <v>2.6971847511176654</v>
      </c>
      <c r="T34" s="50">
        <v>2.6589821433109986</v>
      </c>
      <c r="U34" s="50">
        <v>2.6685679357357155</v>
      </c>
      <c r="V34" s="50">
        <v>2.7967255121118839</v>
      </c>
      <c r="W34" s="50">
        <v>2.73901833486297</v>
      </c>
      <c r="X34" s="50">
        <v>2.7152755808170879</v>
      </c>
      <c r="Y34" s="50">
        <v>2.66422742146798</v>
      </c>
      <c r="Z34" s="50">
        <v>2.6428656593691442</v>
      </c>
      <c r="AA34" s="50">
        <v>2.5932763432066976</v>
      </c>
      <c r="AB34" s="50">
        <v>2.6576864261302124</v>
      </c>
      <c r="AC34" s="50">
        <v>2.7045020857081323</v>
      </c>
      <c r="AD34" s="50">
        <v>2.653494177256245</v>
      </c>
      <c r="AE34" s="50">
        <v>2.6792050878492932</v>
      </c>
      <c r="AF34" s="50">
        <v>2.7305515100243514</v>
      </c>
      <c r="AG34" s="50">
        <v>2.7840042693732459</v>
      </c>
      <c r="AH34" s="50">
        <v>2.8013795726237145</v>
      </c>
      <c r="AI34" s="50">
        <v>2.7736383988880724</v>
      </c>
      <c r="AJ34" s="50">
        <v>2.8056561300635892</v>
      </c>
      <c r="AK34" s="50">
        <v>2.8151870420388834</v>
      </c>
      <c r="AL34" s="50">
        <v>2.721648022978107</v>
      </c>
      <c r="AM34" s="50">
        <v>2.7467817084525596</v>
      </c>
      <c r="AN34" s="50">
        <v>2.7285025708725423</v>
      </c>
      <c r="AO34" s="50">
        <v>2.8160074038194542</v>
      </c>
      <c r="AP34" s="50">
        <v>2.8092829778262169</v>
      </c>
      <c r="AQ34" s="50">
        <v>2.7436764170919807</v>
      </c>
      <c r="AR34" s="50">
        <v>2.3249133839943297</v>
      </c>
      <c r="AS34" s="50">
        <v>1.930054160370009</v>
      </c>
      <c r="AT34" s="50">
        <v>2.4384736414413721</v>
      </c>
      <c r="AU34" s="50">
        <v>2.8474954773378216</v>
      </c>
      <c r="AV34" s="50">
        <v>2.9304333746685995</v>
      </c>
      <c r="AW34" s="50">
        <v>2.7690702180114379</v>
      </c>
      <c r="AX34" s="50">
        <v>3.0621526191802433</v>
      </c>
      <c r="AY34" s="50">
        <v>3.0477778988848678</v>
      </c>
      <c r="AZ34" s="50">
        <v>3.0773150255915525</v>
      </c>
      <c r="BA34" s="50">
        <v>3.0361535474033512</v>
      </c>
      <c r="BB34" s="50">
        <v>3.0695692239197463</v>
      </c>
      <c r="BC34" s="50">
        <v>3.0800298164184059</v>
      </c>
      <c r="BD34" s="50">
        <v>3.0526046301021075</v>
      </c>
      <c r="BE34" s="50">
        <v>3.052957382977441</v>
      </c>
      <c r="BF34" s="50">
        <v>2.941350955863816</v>
      </c>
      <c r="BG34" s="50">
        <v>3.0153174202069639</v>
      </c>
      <c r="BH34" s="50">
        <v>2.9493439613792161</v>
      </c>
      <c r="BI34" s="50">
        <v>2.9716562085562046</v>
      </c>
      <c r="BJ34" s="50">
        <v>3.0577148497235287</v>
      </c>
      <c r="BK34" s="50">
        <v>3.2218059639159486</v>
      </c>
      <c r="BL34" s="50">
        <v>3.2324698616128993</v>
      </c>
      <c r="BM34" s="50">
        <v>3.1272029654623164</v>
      </c>
      <c r="BN34" s="50">
        <v>3.1435655112736609</v>
      </c>
      <c r="BO34" s="50">
        <v>3.2028288891372014</v>
      </c>
      <c r="BP34" s="50">
        <v>3.254937557262918</v>
      </c>
      <c r="BQ34" s="50">
        <v>3.2677961503004478</v>
      </c>
      <c r="BR34" s="50">
        <v>3.4348765912383055</v>
      </c>
      <c r="BS34" s="50">
        <v>3.4484906992034881</v>
      </c>
      <c r="BT34" s="50">
        <v>3.5907090797670609</v>
      </c>
      <c r="BU34" s="50">
        <v>3.5181954648308897</v>
      </c>
      <c r="BV34" s="50">
        <v>3.4964523779257912</v>
      </c>
      <c r="BW34" s="50">
        <v>3.5661082090143252</v>
      </c>
      <c r="BX34" s="50">
        <v>3.5648574067549239</v>
      </c>
      <c r="BY34" s="50">
        <v>3.582322988666979</v>
      </c>
      <c r="BZ34" s="50">
        <v>3.7184484486463663</v>
      </c>
      <c r="CA34" s="50">
        <v>3.4791913727101833</v>
      </c>
      <c r="CB34" s="50">
        <v>3.4204610740830526</v>
      </c>
      <c r="CC34" s="50">
        <v>3.4297525967615106</v>
      </c>
      <c r="CD34" s="50">
        <v>3.5247972475523568</v>
      </c>
      <c r="CE34" s="50">
        <v>3.4626037314783935</v>
      </c>
      <c r="CF34" s="50">
        <v>3.404019799681266</v>
      </c>
      <c r="CG34" s="50">
        <v>3.4800672764393745</v>
      </c>
      <c r="CH34" s="50">
        <v>3.4911082990684492</v>
      </c>
      <c r="CI34" s="50">
        <v>3.5724339964544956</v>
      </c>
      <c r="CJ34" s="50">
        <v>3.5058132022663888</v>
      </c>
      <c r="CK34" s="50">
        <v>3.4717161883138012</v>
      </c>
      <c r="CL34" s="50">
        <v>3.5079207158102896</v>
      </c>
      <c r="CM34" s="50">
        <v>3.4136265047289664</v>
      </c>
      <c r="CN34" s="50">
        <v>3.4783451011465378</v>
      </c>
      <c r="CO34" s="50">
        <v>3.5990594512403953</v>
      </c>
      <c r="CP34" s="50">
        <v>3.6034984844548341</v>
      </c>
      <c r="CQ34" s="50">
        <v>3.6480501498509561</v>
      </c>
      <c r="CR34" s="50">
        <v>3.7360712393780853</v>
      </c>
      <c r="CS34" s="50">
        <v>3.6849649651494025</v>
      </c>
      <c r="CT34" s="50">
        <v>3.7676224192226182</v>
      </c>
      <c r="CU34" s="50">
        <v>3.7657532015538902</v>
      </c>
      <c r="CV34" s="50">
        <v>3.7373055097815899</v>
      </c>
      <c r="CW34" s="50">
        <v>3.8182055636588399</v>
      </c>
      <c r="CX34" s="50">
        <v>3.8492011001007196</v>
      </c>
      <c r="CY34" s="50">
        <v>3.8213965278414559</v>
      </c>
      <c r="CZ34" s="50">
        <v>3.8502551456041645</v>
      </c>
      <c r="DA34" s="50">
        <v>3.8616615122750759</v>
      </c>
      <c r="DB34" s="50">
        <v>3.8283262772641535</v>
      </c>
      <c r="DC34" s="50">
        <v>3.8254222352326335</v>
      </c>
      <c r="DD34" s="50">
        <v>3.9115353782725983</v>
      </c>
      <c r="DE34" s="50" t="e">
        <v>#N/A</v>
      </c>
      <c r="DF34" s="50" t="e">
        <v>#N/A</v>
      </c>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78" t="s">
        <v>81</v>
      </c>
      <c r="E35" s="77">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t="e">
        <v>#N/A</v>
      </c>
      <c r="CZ35" s="51" t="e">
        <v>#N/A</v>
      </c>
      <c r="DA35" s="51" t="e">
        <v>#N/A</v>
      </c>
      <c r="DB35" s="51" t="e">
        <v>#N/A</v>
      </c>
      <c r="DC35" s="51" t="e">
        <v>#N/A</v>
      </c>
      <c r="DD35" s="51" t="e">
        <v>#N/A</v>
      </c>
      <c r="DE35" s="51" t="e">
        <v>#N/A</v>
      </c>
      <c r="DF35" s="51" t="e">
        <v>#N/A</v>
      </c>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78" t="s">
        <v>81</v>
      </c>
      <c r="E36" s="77">
        <v>45917</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v>1629</v>
      </c>
      <c r="CY36" s="45">
        <v>2407</v>
      </c>
      <c r="CZ36" s="45">
        <v>2235</v>
      </c>
      <c r="DA36" s="45">
        <v>3102</v>
      </c>
      <c r="DB36" s="45">
        <v>3039</v>
      </c>
      <c r="DC36" s="45">
        <v>2300</v>
      </c>
      <c r="DD36" s="45">
        <v>1889</v>
      </c>
      <c r="DE36" s="45">
        <v>2031</v>
      </c>
      <c r="DF36" s="45" t="e">
        <v>#N/A</v>
      </c>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78" t="s">
        <v>81</v>
      </c>
      <c r="E37" s="77">
        <v>45938</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v>186</v>
      </c>
      <c r="CY37" s="45">
        <v>181</v>
      </c>
      <c r="CZ37" s="45">
        <v>238</v>
      </c>
      <c r="DA37" s="45">
        <v>251</v>
      </c>
      <c r="DB37" s="45">
        <v>226</v>
      </c>
      <c r="DC37" s="45">
        <v>242</v>
      </c>
      <c r="DD37" s="45">
        <v>194</v>
      </c>
      <c r="DE37" s="45">
        <v>198</v>
      </c>
      <c r="DF37" s="45" t="e">
        <v>#N/A</v>
      </c>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235</v>
      </c>
      <c r="C38" s="41" t="s">
        <v>236</v>
      </c>
      <c r="D38" s="78" t="s">
        <v>81</v>
      </c>
      <c r="E38" s="77">
        <v>45938</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2875</v>
      </c>
      <c r="CP38" s="51">
        <v>3090</v>
      </c>
      <c r="CQ38" s="51">
        <v>2737</v>
      </c>
      <c r="CR38" s="51">
        <v>2374</v>
      </c>
      <c r="CS38" s="51">
        <v>2182</v>
      </c>
      <c r="CT38" s="51">
        <v>2000</v>
      </c>
      <c r="CU38" s="51">
        <v>2167</v>
      </c>
      <c r="CV38" s="51">
        <v>1793</v>
      </c>
      <c r="CW38" s="51">
        <v>1318</v>
      </c>
      <c r="CX38" s="51">
        <v>1449</v>
      </c>
      <c r="CY38" s="51">
        <v>1718</v>
      </c>
      <c r="CZ38" s="51">
        <v>2156</v>
      </c>
      <c r="DA38" s="51">
        <v>2230</v>
      </c>
      <c r="DB38" s="51">
        <v>2560</v>
      </c>
      <c r="DC38" s="51">
        <v>2283</v>
      </c>
      <c r="DD38" s="51">
        <v>2097</v>
      </c>
      <c r="DE38" s="51">
        <v>1986</v>
      </c>
      <c r="DF38" s="51">
        <v>1720</v>
      </c>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237</v>
      </c>
      <c r="C39" s="41" t="s">
        <v>46</v>
      </c>
      <c r="D39" s="78" t="s">
        <v>81</v>
      </c>
      <c r="E39" s="77">
        <v>45938</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606427</v>
      </c>
      <c r="CS39" s="51">
        <v>609230</v>
      </c>
      <c r="CT39" s="51">
        <v>622206</v>
      </c>
      <c r="CU39" s="51">
        <v>621015</v>
      </c>
      <c r="CV39" s="51">
        <v>615668</v>
      </c>
      <c r="CW39" s="51">
        <v>605076</v>
      </c>
      <c r="CX39" s="51">
        <v>604961</v>
      </c>
      <c r="CY39" s="51">
        <v>612528</v>
      </c>
      <c r="CZ39" s="51">
        <v>639578</v>
      </c>
      <c r="DA39" s="51">
        <v>646566</v>
      </c>
      <c r="DB39" s="51">
        <v>650239</v>
      </c>
      <c r="DC39" s="51">
        <v>646352</v>
      </c>
      <c r="DD39" s="51">
        <v>617463</v>
      </c>
      <c r="DE39" s="51">
        <v>612170</v>
      </c>
      <c r="DF39" s="51">
        <v>615005</v>
      </c>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238</v>
      </c>
      <c r="C40" s="41" t="s">
        <v>239</v>
      </c>
      <c r="D40" s="78" t="s">
        <v>81</v>
      </c>
      <c r="E40" s="77">
        <v>45938</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0.82354626181609858</v>
      </c>
      <c r="CP40" s="51">
        <v>0.71247406041042194</v>
      </c>
      <c r="CQ40" s="51">
        <v>0.7206424433912586</v>
      </c>
      <c r="CR40" s="51">
        <v>0.6588953649736331</v>
      </c>
      <c r="CS40" s="51">
        <v>0.61690698331919702</v>
      </c>
      <c r="CT40" s="51">
        <v>0.54244643341470034</v>
      </c>
      <c r="CU40" s="51">
        <v>0.66390931372549022</v>
      </c>
      <c r="CV40" s="51">
        <v>0.7705199828104855</v>
      </c>
      <c r="CW40" s="51">
        <v>1.0646203554119547</v>
      </c>
      <c r="CX40" s="51">
        <v>0.50034530386740328</v>
      </c>
      <c r="CY40" s="51">
        <v>0.60706713780918731</v>
      </c>
      <c r="CZ40" s="51">
        <v>0.53671894448593482</v>
      </c>
      <c r="DA40" s="51">
        <v>0.55266418835192066</v>
      </c>
      <c r="DB40" s="51">
        <v>0.52903492457119239</v>
      </c>
      <c r="DC40" s="51">
        <v>0.54073898626243488</v>
      </c>
      <c r="DD40" s="51">
        <v>0.53618000511378161</v>
      </c>
      <c r="DE40" s="51">
        <v>0.57101782633697529</v>
      </c>
      <c r="DF40" s="51">
        <v>0.45478582760444214</v>
      </c>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78" t="s">
        <v>81</v>
      </c>
      <c r="E41" s="77">
        <v>45916</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31.300570241765413</v>
      </c>
      <c r="CU41" s="44">
        <v>33.492790308237787</v>
      </c>
      <c r="CV41" s="44">
        <v>30.985136491185841</v>
      </c>
      <c r="CW41" s="44">
        <v>32.76965128576213</v>
      </c>
      <c r="CX41" s="44">
        <v>34.564565571805005</v>
      </c>
      <c r="CY41" s="44">
        <v>30.950474883202396</v>
      </c>
      <c r="CZ41" s="44">
        <v>32.379046749542773</v>
      </c>
      <c r="DA41" s="44">
        <v>29.702814410961341</v>
      </c>
      <c r="DB41" s="44">
        <v>28.749408286389681</v>
      </c>
      <c r="DC41" s="44">
        <v>31.306418820509869</v>
      </c>
      <c r="DD41" s="44">
        <v>31.751573765101423</v>
      </c>
      <c r="DE41" s="44" t="e">
        <v>#N/A</v>
      </c>
      <c r="DF41" s="44" t="e">
        <v>#N/A</v>
      </c>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78" t="s">
        <v>81</v>
      </c>
      <c r="E42" s="77">
        <v>45916</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8.2275120000000008</v>
      </c>
      <c r="CU42" s="44">
        <v>8.7563940000000002</v>
      </c>
      <c r="CV42" s="44">
        <v>8.6410660000000004</v>
      </c>
      <c r="CW42" s="44">
        <v>8.8075399999999995</v>
      </c>
      <c r="CX42" s="44">
        <v>8.9495159999999991</v>
      </c>
      <c r="CY42" s="44">
        <v>8.6017530000000004</v>
      </c>
      <c r="CZ42" s="44">
        <v>8.4163029999999992</v>
      </c>
      <c r="DA42" s="44">
        <v>8.5290350000000004</v>
      </c>
      <c r="DB42" s="44">
        <v>7.8790069999999996</v>
      </c>
      <c r="DC42" s="44">
        <v>8.0251439999999992</v>
      </c>
      <c r="DD42" s="44">
        <v>8.2965509999999991</v>
      </c>
      <c r="DE42" s="44" t="e">
        <v>#N/A</v>
      </c>
      <c r="DF42" s="44" t="e">
        <v>#N/A</v>
      </c>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78" t="s">
        <v>81</v>
      </c>
      <c r="E43" s="77">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t="e">
        <v>#N/A</v>
      </c>
      <c r="CZ43" s="45" t="e">
        <v>#N/A</v>
      </c>
      <c r="DA43" s="45" t="e">
        <v>#N/A</v>
      </c>
      <c r="DB43" s="45" t="e">
        <v>#N/A</v>
      </c>
      <c r="DC43" s="45" t="e">
        <v>#N/A</v>
      </c>
      <c r="DD43" s="45" t="e">
        <v>#N/A</v>
      </c>
      <c r="DE43" s="45" t="e">
        <v>#N/A</v>
      </c>
      <c r="DF43" s="45" t="e">
        <v>#N/A</v>
      </c>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78" t="s">
        <v>81</v>
      </c>
      <c r="E44" s="77">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t="e">
        <v>#N/A</v>
      </c>
      <c r="CZ44" s="45" t="e">
        <v>#N/A</v>
      </c>
      <c r="DA44" s="45" t="e">
        <v>#N/A</v>
      </c>
      <c r="DB44" s="45" t="e">
        <v>#N/A</v>
      </c>
      <c r="DC44" s="45" t="e">
        <v>#N/A</v>
      </c>
      <c r="DD44" s="45" t="e">
        <v>#N/A</v>
      </c>
      <c r="DE44" s="45" t="e">
        <v>#N/A</v>
      </c>
      <c r="DF44" s="45" t="e">
        <v>#N/A</v>
      </c>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78" t="s">
        <v>81</v>
      </c>
      <c r="E45" s="77">
        <v>45938</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v>22</v>
      </c>
      <c r="CY45" s="45">
        <v>32</v>
      </c>
      <c r="CZ45" s="45">
        <v>20</v>
      </c>
      <c r="DA45" s="45">
        <v>13</v>
      </c>
      <c r="DB45" s="45">
        <v>8</v>
      </c>
      <c r="DC45" s="45">
        <v>16</v>
      </c>
      <c r="DD45" s="45">
        <v>15</v>
      </c>
      <c r="DE45" s="45">
        <v>25</v>
      </c>
      <c r="DF45" s="45" t="e">
        <v>#N/A</v>
      </c>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78" t="s">
        <v>81</v>
      </c>
      <c r="E46" s="77">
        <v>45938</v>
      </c>
      <c r="F46" s="134">
        <v>211.71463941000002</v>
      </c>
      <c r="G46" s="134">
        <v>203.25591274999999</v>
      </c>
      <c r="H46" s="134">
        <v>377.28521883999997</v>
      </c>
      <c r="I46" s="134">
        <v>262.26815905999996</v>
      </c>
      <c r="J46" s="134">
        <v>377.82733134999995</v>
      </c>
      <c r="K46" s="134">
        <v>328.10005632999997</v>
      </c>
      <c r="L46" s="134">
        <v>291.66943687999998</v>
      </c>
      <c r="M46" s="134">
        <v>338.38902560000002</v>
      </c>
      <c r="N46" s="134">
        <v>1160.6541759199999</v>
      </c>
      <c r="O46" s="134">
        <v>337.90144084000002</v>
      </c>
      <c r="P46" s="134">
        <v>377.48615973</v>
      </c>
      <c r="Q46" s="134">
        <v>296.04393754</v>
      </c>
      <c r="R46" s="134">
        <v>192.50134502</v>
      </c>
      <c r="S46" s="134">
        <v>339.76638167999999</v>
      </c>
      <c r="T46" s="134">
        <v>440.72041249999978</v>
      </c>
      <c r="U46" s="134">
        <v>438.01505121000002</v>
      </c>
      <c r="V46" s="134">
        <v>717.83330911999997</v>
      </c>
      <c r="W46" s="134">
        <v>394.67880638999998</v>
      </c>
      <c r="X46" s="134">
        <v>443.40904939999996</v>
      </c>
      <c r="Y46" s="134">
        <v>350.65400500000004</v>
      </c>
      <c r="Z46" s="134">
        <v>268.58211054000003</v>
      </c>
      <c r="AA46" s="134">
        <v>331.84516802000002</v>
      </c>
      <c r="AB46" s="134">
        <v>380.14298493000001</v>
      </c>
      <c r="AC46" s="134">
        <v>235.75597334</v>
      </c>
      <c r="AD46" s="134">
        <v>258.24502689999997</v>
      </c>
      <c r="AE46" s="134">
        <v>356.93944166999995</v>
      </c>
      <c r="AF46" s="134">
        <v>342.73177867000004</v>
      </c>
      <c r="AG46" s="134">
        <v>375.54939353999998</v>
      </c>
      <c r="AH46" s="134">
        <v>331.35374831000013</v>
      </c>
      <c r="AI46" s="134">
        <v>365.95578530999995</v>
      </c>
      <c r="AJ46" s="134">
        <v>339.84943040000007</v>
      </c>
      <c r="AK46" s="134">
        <v>349.20139588000001</v>
      </c>
      <c r="AL46" s="134">
        <v>400.23251922999998</v>
      </c>
      <c r="AM46" s="134">
        <v>464.30543584999987</v>
      </c>
      <c r="AN46" s="134">
        <v>1121.16836865</v>
      </c>
      <c r="AO46" s="134">
        <v>296.52734249999997</v>
      </c>
      <c r="AP46" s="134">
        <v>208.99593285</v>
      </c>
      <c r="AQ46" s="134">
        <v>333.32297693999999</v>
      </c>
      <c r="AR46" s="134">
        <v>210.36395752999996</v>
      </c>
      <c r="AS46" s="134">
        <v>296.53930002999994</v>
      </c>
      <c r="AT46" s="134">
        <v>232.69613919</v>
      </c>
      <c r="AU46" s="134">
        <v>272.43848567000003</v>
      </c>
      <c r="AV46" s="134">
        <v>324.70787084000006</v>
      </c>
      <c r="AW46" s="134">
        <v>331.78892980999996</v>
      </c>
      <c r="AX46" s="134">
        <v>320.81773859000003</v>
      </c>
      <c r="AY46" s="134">
        <v>325.40907683</v>
      </c>
      <c r="AZ46" s="134">
        <v>284.58443937999999</v>
      </c>
      <c r="BA46" s="134">
        <v>272.45464461</v>
      </c>
      <c r="BB46" s="134">
        <v>294.62428894999999</v>
      </c>
      <c r="BC46" s="134">
        <v>668.10105397999996</v>
      </c>
      <c r="BD46" s="134">
        <v>423.71190761000003</v>
      </c>
      <c r="BE46" s="134">
        <v>407.63867916999993</v>
      </c>
      <c r="BF46" s="134">
        <v>455.25407758000006</v>
      </c>
      <c r="BG46" s="134">
        <v>1061.96687877</v>
      </c>
      <c r="BH46" s="134">
        <v>435.63320583000007</v>
      </c>
      <c r="BI46" s="134">
        <v>346.49178476999998</v>
      </c>
      <c r="BJ46" s="134">
        <v>358.10267715000003</v>
      </c>
      <c r="BK46" s="134">
        <v>382.96683947999998</v>
      </c>
      <c r="BL46" s="134">
        <v>396.96298991999998</v>
      </c>
      <c r="BM46" s="134">
        <v>383.23811834999992</v>
      </c>
      <c r="BN46" s="134">
        <v>369.66944875999997</v>
      </c>
      <c r="BO46" s="134">
        <v>373.82390273999999</v>
      </c>
      <c r="BP46" s="134">
        <v>600.40471234999995</v>
      </c>
      <c r="BQ46" s="134">
        <v>490.83127633999993</v>
      </c>
      <c r="BR46" s="134">
        <v>484.11840097000004</v>
      </c>
      <c r="BS46" s="134">
        <v>640.81394965000004</v>
      </c>
      <c r="BT46" s="134">
        <v>427.64173921999992</v>
      </c>
      <c r="BU46" s="134">
        <v>627.44753559000014</v>
      </c>
      <c r="BV46" s="134">
        <v>539.86020944999984</v>
      </c>
      <c r="BW46" s="134">
        <v>414.93986176999988</v>
      </c>
      <c r="BX46" s="134">
        <v>379.06013215000007</v>
      </c>
      <c r="BY46" s="134">
        <v>345.97251831000005</v>
      </c>
      <c r="BZ46" s="134">
        <v>323.77081506000002</v>
      </c>
      <c r="CA46" s="134">
        <v>398.58359658000001</v>
      </c>
      <c r="CB46" s="134">
        <v>482.52914959000003</v>
      </c>
      <c r="CC46" s="134">
        <v>522.70180920999996</v>
      </c>
      <c r="CD46" s="134">
        <v>589.56416281999998</v>
      </c>
      <c r="CE46" s="134">
        <v>478.17870978999997</v>
      </c>
      <c r="CF46" s="134">
        <v>454.58790119000003</v>
      </c>
      <c r="CG46" s="134">
        <v>772.80129559</v>
      </c>
      <c r="CH46" s="134">
        <v>529.94241378000004</v>
      </c>
      <c r="CI46" s="134">
        <v>422.95160559000004</v>
      </c>
      <c r="CJ46" s="134">
        <v>518.05667394000011</v>
      </c>
      <c r="CK46" s="134">
        <v>442.56625283000005</v>
      </c>
      <c r="CL46" s="134">
        <v>455.73109571999998</v>
      </c>
      <c r="CM46" s="134">
        <v>657.01796807000005</v>
      </c>
      <c r="CN46" s="134">
        <v>809.66986979999979</v>
      </c>
      <c r="CO46" s="134">
        <v>1247.2047134600002</v>
      </c>
      <c r="CP46" s="134">
        <v>505.91515024000006</v>
      </c>
      <c r="CQ46" s="134">
        <v>664.41832290000002</v>
      </c>
      <c r="CR46" s="134">
        <v>615.80318193999994</v>
      </c>
      <c r="CS46" s="134">
        <v>753.25051083000005</v>
      </c>
      <c r="CT46" s="134">
        <v>825.70090571999981</v>
      </c>
      <c r="CU46" s="134">
        <v>681.51949467999998</v>
      </c>
      <c r="CV46" s="134">
        <v>577.76899228000002</v>
      </c>
      <c r="CW46" s="134">
        <v>836.04861114999994</v>
      </c>
      <c r="CX46" s="134">
        <v>393.70267831000007</v>
      </c>
      <c r="CY46" s="134">
        <v>649.55028731000004</v>
      </c>
      <c r="CZ46" s="134">
        <v>672.71735598999999</v>
      </c>
      <c r="DA46" s="134">
        <v>726.47579829000006</v>
      </c>
      <c r="DB46" s="134">
        <v>753.17126688999997</v>
      </c>
      <c r="DC46" s="134">
        <v>736.88952105999999</v>
      </c>
      <c r="DD46" s="134">
        <v>689.83915969999998</v>
      </c>
      <c r="DE46" s="134">
        <v>745.08409670999981</v>
      </c>
      <c r="DF46" s="134">
        <v>465.56124669000008</v>
      </c>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77"/>
    </row>
    <row r="48" spans="1:1233"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5:5" x14ac:dyDescent="0.2">
      <c r="E113" s="77"/>
    </row>
    <row r="114" spans="5:5" x14ac:dyDescent="0.2">
      <c r="E114" s="77"/>
    </row>
    <row r="115" spans="5:5" x14ac:dyDescent="0.2">
      <c r="E115" s="77"/>
    </row>
    <row r="116" spans="5:5" x14ac:dyDescent="0.2">
      <c r="E116" s="77"/>
    </row>
    <row r="117" spans="5:5" x14ac:dyDescent="0.2">
      <c r="E117" s="77"/>
    </row>
    <row r="118" spans="5:5" x14ac:dyDescent="0.2">
      <c r="E118" s="77"/>
    </row>
    <row r="119" spans="5:5" x14ac:dyDescent="0.2">
      <c r="E119" s="77"/>
    </row>
    <row r="120" spans="5:5" x14ac:dyDescent="0.2">
      <c r="E120" s="77"/>
    </row>
    <row r="121" spans="5:5" x14ac:dyDescent="0.2">
      <c r="E121" s="77"/>
    </row>
    <row r="122" spans="5:5" x14ac:dyDescent="0.2">
      <c r="E122" s="77"/>
    </row>
    <row r="123" spans="5:5" x14ac:dyDescent="0.2">
      <c r="E123" s="77"/>
    </row>
    <row r="124" spans="5:5" x14ac:dyDescent="0.2">
      <c r="E124" s="77"/>
    </row>
    <row r="125" spans="5:5" x14ac:dyDescent="0.2">
      <c r="E125" s="77"/>
    </row>
    <row r="126" spans="5:5" x14ac:dyDescent="0.2">
      <c r="E126" s="77"/>
    </row>
    <row r="127" spans="5:5" x14ac:dyDescent="0.2">
      <c r="E127" s="77"/>
    </row>
    <row r="128" spans="5:5" x14ac:dyDescent="0.2">
      <c r="E128" s="77"/>
    </row>
    <row r="129" spans="5:5" x14ac:dyDescent="0.2">
      <c r="E129" s="77"/>
    </row>
    <row r="130" spans="5:5" x14ac:dyDescent="0.2">
      <c r="E130" s="77"/>
    </row>
    <row r="131" spans="5:5" x14ac:dyDescent="0.2">
      <c r="E131" s="77"/>
    </row>
    <row r="132" spans="5:5" x14ac:dyDescent="0.2">
      <c r="E132" s="77"/>
    </row>
    <row r="133" spans="5:5" x14ac:dyDescent="0.2">
      <c r="E133" s="77"/>
    </row>
    <row r="134" spans="5:5" x14ac:dyDescent="0.2">
      <c r="E134" s="77"/>
    </row>
    <row r="135" spans="5:5" x14ac:dyDescent="0.2">
      <c r="E135" s="77"/>
    </row>
    <row r="136" spans="5:5" x14ac:dyDescent="0.2">
      <c r="E136" s="77"/>
    </row>
    <row r="137" spans="5:5" x14ac:dyDescent="0.2">
      <c r="E137" s="77"/>
    </row>
    <row r="138" spans="5:5" x14ac:dyDescent="0.2">
      <c r="E138" s="77"/>
    </row>
    <row r="139" spans="5:5" x14ac:dyDescent="0.2">
      <c r="E139" s="77"/>
    </row>
    <row r="140" spans="5:5" x14ac:dyDescent="0.2">
      <c r="E140" s="77"/>
    </row>
    <row r="141" spans="5:5" x14ac:dyDescent="0.2">
      <c r="E141" s="77"/>
    </row>
    <row r="142" spans="5:5" x14ac:dyDescent="0.2">
      <c r="E142" s="77"/>
    </row>
    <row r="143" spans="5:5" x14ac:dyDescent="0.2">
      <c r="E143" s="77"/>
    </row>
    <row r="144" spans="5:5" x14ac:dyDescent="0.2">
      <c r="E144" s="77"/>
    </row>
    <row r="145" spans="5:5" x14ac:dyDescent="0.2">
      <c r="E145" s="77"/>
    </row>
    <row r="146" spans="5:5" x14ac:dyDescent="0.2">
      <c r="E146" s="77"/>
    </row>
    <row r="147" spans="5:5" x14ac:dyDescent="0.2">
      <c r="E147" s="77"/>
    </row>
    <row r="148" spans="5:5" x14ac:dyDescent="0.2">
      <c r="E148" s="77"/>
    </row>
    <row r="149" spans="5:5" x14ac:dyDescent="0.2">
      <c r="E149" s="77"/>
    </row>
    <row r="150" spans="5:5" x14ac:dyDescent="0.2">
      <c r="E150" s="77"/>
    </row>
    <row r="151" spans="5:5" x14ac:dyDescent="0.2">
      <c r="E151" s="77"/>
    </row>
    <row r="152" spans="5:5" x14ac:dyDescent="0.2">
      <c r="E152" s="77"/>
    </row>
    <row r="153" spans="5:5" x14ac:dyDescent="0.2">
      <c r="E153" s="77"/>
    </row>
    <row r="154" spans="5:5" x14ac:dyDescent="0.2">
      <c r="E154" s="77"/>
    </row>
    <row r="155" spans="5:5" x14ac:dyDescent="0.2">
      <c r="E155" s="77"/>
    </row>
    <row r="156" spans="5:5" x14ac:dyDescent="0.2">
      <c r="E156" s="77"/>
    </row>
    <row r="157" spans="5:5" x14ac:dyDescent="0.2">
      <c r="E157" s="77"/>
    </row>
    <row r="158" spans="5:5" x14ac:dyDescent="0.2">
      <c r="E158" s="77"/>
    </row>
    <row r="159" spans="5:5" x14ac:dyDescent="0.2">
      <c r="E159" s="77"/>
    </row>
    <row r="160" spans="5:5" x14ac:dyDescent="0.2">
      <c r="E160" s="77"/>
    </row>
    <row r="161" spans="5:5" x14ac:dyDescent="0.2">
      <c r="E161" s="77"/>
    </row>
    <row r="162" spans="5:5" x14ac:dyDescent="0.2">
      <c r="E162" s="77"/>
    </row>
    <row r="163" spans="5:5" x14ac:dyDescent="0.2">
      <c r="E163" s="77"/>
    </row>
    <row r="164" spans="5:5" x14ac:dyDescent="0.2">
      <c r="E164" s="77"/>
    </row>
    <row r="165" spans="5:5" x14ac:dyDescent="0.2">
      <c r="E165" s="77"/>
    </row>
    <row r="166" spans="5:5" x14ac:dyDescent="0.2">
      <c r="E166" s="77"/>
    </row>
    <row r="167" spans="5:5" x14ac:dyDescent="0.2">
      <c r="E167" s="77"/>
    </row>
    <row r="168" spans="5:5" x14ac:dyDescent="0.2">
      <c r="E168" s="77"/>
    </row>
    <row r="169" spans="5:5" x14ac:dyDescent="0.2">
      <c r="E169" s="77"/>
    </row>
    <row r="170" spans="5:5" x14ac:dyDescent="0.2">
      <c r="E170" s="77"/>
    </row>
    <row r="171" spans="5:5" x14ac:dyDescent="0.2">
      <c r="E171" s="77"/>
    </row>
    <row r="172" spans="5:5" x14ac:dyDescent="0.2">
      <c r="E172" s="77"/>
    </row>
    <row r="173" spans="5:5" x14ac:dyDescent="0.2">
      <c r="E173" s="77"/>
    </row>
    <row r="174" spans="5:5" x14ac:dyDescent="0.2">
      <c r="E174" s="77"/>
    </row>
    <row r="175" spans="5:5" x14ac:dyDescent="0.2">
      <c r="E175" s="77"/>
    </row>
    <row r="176" spans="5:5" x14ac:dyDescent="0.2">
      <c r="E176" s="77"/>
    </row>
    <row r="177" spans="5:5" x14ac:dyDescent="0.2">
      <c r="E177" s="77"/>
    </row>
    <row r="178" spans="5:5" x14ac:dyDescent="0.2">
      <c r="E178" s="77"/>
    </row>
    <row r="179" spans="5:5" x14ac:dyDescent="0.2">
      <c r="E179" s="77"/>
    </row>
    <row r="180" spans="5:5" x14ac:dyDescent="0.2">
      <c r="E180" s="77"/>
    </row>
    <row r="181" spans="5:5" x14ac:dyDescent="0.2">
      <c r="E181" s="77"/>
    </row>
    <row r="182" spans="5:5" x14ac:dyDescent="0.2">
      <c r="E182" s="77"/>
    </row>
    <row r="183" spans="5:5" x14ac:dyDescent="0.2">
      <c r="E183" s="77"/>
    </row>
    <row r="184" spans="5:5" x14ac:dyDescent="0.2">
      <c r="E184" s="77"/>
    </row>
    <row r="185" spans="5:5" x14ac:dyDescent="0.2">
      <c r="E185" s="77"/>
    </row>
    <row r="186" spans="5:5" x14ac:dyDescent="0.2">
      <c r="E186" s="77"/>
    </row>
    <row r="187" spans="5:5" x14ac:dyDescent="0.2">
      <c r="E187" s="77"/>
    </row>
    <row r="188" spans="5:5" x14ac:dyDescent="0.2">
      <c r="E188" s="77"/>
    </row>
    <row r="189" spans="5:5" x14ac:dyDescent="0.2">
      <c r="E189" s="77"/>
    </row>
    <row r="190" spans="5:5" x14ac:dyDescent="0.2">
      <c r="E190" s="77"/>
    </row>
    <row r="191" spans="5:5" x14ac:dyDescent="0.2">
      <c r="E191" s="77"/>
    </row>
    <row r="192" spans="5:5" x14ac:dyDescent="0.2">
      <c r="E192" s="77"/>
    </row>
    <row r="193" spans="5:5" x14ac:dyDescent="0.2">
      <c r="E193" s="77"/>
    </row>
    <row r="194" spans="5:5" x14ac:dyDescent="0.2">
      <c r="E194" s="77"/>
    </row>
    <row r="195" spans="5:5" x14ac:dyDescent="0.2">
      <c r="E195" s="77"/>
    </row>
    <row r="196" spans="5:5" x14ac:dyDescent="0.2">
      <c r="E196" s="77"/>
    </row>
    <row r="197" spans="5:5" x14ac:dyDescent="0.2">
      <c r="E197" s="77"/>
    </row>
    <row r="198" spans="5:5" x14ac:dyDescent="0.2">
      <c r="E198" s="77"/>
    </row>
    <row r="199" spans="5:5" x14ac:dyDescent="0.2">
      <c r="E199" s="77"/>
    </row>
    <row r="200" spans="5:5" x14ac:dyDescent="0.2">
      <c r="E200" s="77"/>
    </row>
    <row r="201" spans="5:5" x14ac:dyDescent="0.2">
      <c r="E201" s="77"/>
    </row>
    <row r="202" spans="5:5" x14ac:dyDescent="0.2">
      <c r="E202" s="77"/>
    </row>
    <row r="203" spans="5:5" x14ac:dyDescent="0.2">
      <c r="E203" s="77"/>
    </row>
    <row r="204" spans="5:5" x14ac:dyDescent="0.2">
      <c r="E204" s="77"/>
    </row>
    <row r="205" spans="5:5" x14ac:dyDescent="0.2">
      <c r="E205" s="77"/>
    </row>
    <row r="206" spans="5:5" x14ac:dyDescent="0.2">
      <c r="E206" s="77"/>
    </row>
    <row r="207" spans="5:5" x14ac:dyDescent="0.2">
      <c r="E207" s="77"/>
    </row>
    <row r="208" spans="5:5" x14ac:dyDescent="0.2">
      <c r="E208" s="77"/>
    </row>
    <row r="209" spans="5:5" x14ac:dyDescent="0.2">
      <c r="E209" s="77"/>
    </row>
    <row r="210" spans="5:5" x14ac:dyDescent="0.2">
      <c r="E210" s="77"/>
    </row>
    <row r="211" spans="5:5" x14ac:dyDescent="0.2">
      <c r="E211" s="77"/>
    </row>
    <row r="212" spans="5:5" x14ac:dyDescent="0.2">
      <c r="E212" s="77"/>
    </row>
    <row r="213" spans="5:5" x14ac:dyDescent="0.2">
      <c r="E213" s="77"/>
    </row>
    <row r="214" spans="5:5" x14ac:dyDescent="0.2">
      <c r="E214" s="77"/>
    </row>
    <row r="215" spans="5:5" x14ac:dyDescent="0.2">
      <c r="E215" s="77"/>
    </row>
    <row r="216" spans="5:5" x14ac:dyDescent="0.2">
      <c r="E216" s="77"/>
    </row>
    <row r="217" spans="5:5" x14ac:dyDescent="0.2">
      <c r="E217" s="77"/>
    </row>
    <row r="218" spans="5:5" x14ac:dyDescent="0.2">
      <c r="E218" s="77"/>
    </row>
    <row r="219" spans="5:5" x14ac:dyDescent="0.2">
      <c r="E219" s="77"/>
    </row>
    <row r="220" spans="5:5" x14ac:dyDescent="0.2">
      <c r="E220" s="77"/>
    </row>
    <row r="221" spans="5:5" x14ac:dyDescent="0.2">
      <c r="E221" s="77"/>
    </row>
    <row r="222" spans="5:5" x14ac:dyDescent="0.2">
      <c r="E222" s="77"/>
    </row>
    <row r="223" spans="5:5" x14ac:dyDescent="0.2">
      <c r="E223" s="77"/>
    </row>
    <row r="224" spans="5:5" x14ac:dyDescent="0.2">
      <c r="E224" s="77"/>
    </row>
    <row r="225" spans="5:5" x14ac:dyDescent="0.2">
      <c r="E225" s="77"/>
    </row>
    <row r="226" spans="5:5" x14ac:dyDescent="0.2">
      <c r="E226" s="77"/>
    </row>
    <row r="227" spans="5:5" x14ac:dyDescent="0.2">
      <c r="E227" s="77"/>
    </row>
    <row r="228" spans="5:5" x14ac:dyDescent="0.2">
      <c r="E228" s="77"/>
    </row>
    <row r="229" spans="5:5" x14ac:dyDescent="0.2">
      <c r="E229" s="77"/>
    </row>
    <row r="230" spans="5:5" x14ac:dyDescent="0.2">
      <c r="E230" s="77"/>
    </row>
    <row r="231" spans="5:5" x14ac:dyDescent="0.2">
      <c r="E231" s="77"/>
    </row>
    <row r="232" spans="5:5" x14ac:dyDescent="0.2">
      <c r="E232" s="77"/>
    </row>
    <row r="233" spans="5:5" x14ac:dyDescent="0.2">
      <c r="E233" s="77"/>
    </row>
    <row r="234" spans="5:5" x14ac:dyDescent="0.2">
      <c r="E234" s="77"/>
    </row>
    <row r="235" spans="5:5" x14ac:dyDescent="0.2">
      <c r="E235" s="77"/>
    </row>
    <row r="236" spans="5:5" x14ac:dyDescent="0.2">
      <c r="E236" s="77"/>
    </row>
    <row r="237" spans="5:5" x14ac:dyDescent="0.2">
      <c r="E237" s="77"/>
    </row>
    <row r="238" spans="5:5" x14ac:dyDescent="0.2">
      <c r="E238" s="77"/>
    </row>
    <row r="239" spans="5:5" x14ac:dyDescent="0.2">
      <c r="E239" s="77"/>
    </row>
    <row r="240" spans="5:5" x14ac:dyDescent="0.2">
      <c r="E240" s="77"/>
    </row>
    <row r="241" spans="5:5" x14ac:dyDescent="0.2">
      <c r="E241" s="77"/>
    </row>
    <row r="242" spans="5:5" x14ac:dyDescent="0.2">
      <c r="E242" s="77"/>
    </row>
    <row r="243" spans="5:5" x14ac:dyDescent="0.2">
      <c r="E243" s="77"/>
    </row>
    <row r="244" spans="5:5" x14ac:dyDescent="0.2">
      <c r="E244" s="77"/>
    </row>
    <row r="245" spans="5:5" x14ac:dyDescent="0.2">
      <c r="E245" s="77"/>
    </row>
    <row r="246" spans="5:5" x14ac:dyDescent="0.2">
      <c r="E246" s="77"/>
    </row>
    <row r="247" spans="5:5" x14ac:dyDescent="0.2">
      <c r="E247" s="77"/>
    </row>
    <row r="248" spans="5:5" x14ac:dyDescent="0.2">
      <c r="E248" s="77"/>
    </row>
    <row r="249" spans="5:5" x14ac:dyDescent="0.2">
      <c r="E249" s="77"/>
    </row>
    <row r="250" spans="5:5" x14ac:dyDescent="0.2">
      <c r="E250" s="77"/>
    </row>
    <row r="251" spans="5:5" x14ac:dyDescent="0.2">
      <c r="E251" s="77"/>
    </row>
    <row r="252" spans="5:5" x14ac:dyDescent="0.2">
      <c r="E252" s="77"/>
    </row>
    <row r="253" spans="5:5" x14ac:dyDescent="0.2">
      <c r="E253" s="77"/>
    </row>
    <row r="254" spans="5:5" x14ac:dyDescent="0.2">
      <c r="E254" s="77"/>
    </row>
    <row r="255" spans="5:5" x14ac:dyDescent="0.2">
      <c r="E255" s="77"/>
    </row>
    <row r="256" spans="5:5" x14ac:dyDescent="0.2">
      <c r="E256" s="77"/>
    </row>
    <row r="257" spans="5:5" x14ac:dyDescent="0.2">
      <c r="E257" s="77"/>
    </row>
    <row r="258" spans="5:5" x14ac:dyDescent="0.2">
      <c r="E258" s="77"/>
    </row>
    <row r="259" spans="5:5" x14ac:dyDescent="0.2">
      <c r="E259" s="77"/>
    </row>
    <row r="260" spans="5:5" x14ac:dyDescent="0.2">
      <c r="E260" s="77"/>
    </row>
    <row r="261" spans="5:5" x14ac:dyDescent="0.2">
      <c r="E261" s="77"/>
    </row>
    <row r="262" spans="5:5" x14ac:dyDescent="0.2">
      <c r="E262" s="77"/>
    </row>
    <row r="263" spans="5:5" x14ac:dyDescent="0.2">
      <c r="E263" s="77"/>
    </row>
    <row r="264" spans="5:5" x14ac:dyDescent="0.2">
      <c r="E264" s="77"/>
    </row>
    <row r="265" spans="5:5" x14ac:dyDescent="0.2">
      <c r="E265" s="77"/>
    </row>
    <row r="266" spans="5:5" x14ac:dyDescent="0.2">
      <c r="E266" s="77"/>
    </row>
    <row r="267" spans="5:5" x14ac:dyDescent="0.2">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topLeftCell="A13"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242</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74" customFormat="1" x14ac:dyDescent="0.2">
      <c r="A12" s="75" t="s">
        <v>148</v>
      </c>
      <c r="B12" s="75"/>
      <c r="C12" s="75" t="s">
        <v>51</v>
      </c>
      <c r="D12" s="75" t="s">
        <v>149</v>
      </c>
      <c r="E12" s="76" t="s">
        <v>150</v>
      </c>
      <c r="F12" s="85">
        <v>44197</v>
      </c>
      <c r="G12" s="85">
        <v>44562</v>
      </c>
      <c r="H12" s="85">
        <v>44927</v>
      </c>
      <c r="I12" s="85">
        <v>45292</v>
      </c>
      <c r="J12" s="85"/>
    </row>
    <row r="13" spans="1:34" x14ac:dyDescent="0.2">
      <c r="E13" s="77"/>
    </row>
    <row r="14" spans="1:34" x14ac:dyDescent="0.2">
      <c r="A14" s="41" t="s">
        <v>169</v>
      </c>
      <c r="C14" s="41" t="s">
        <v>15</v>
      </c>
      <c r="D14" s="78" t="s">
        <v>170</v>
      </c>
      <c r="E14" s="77">
        <v>45678</v>
      </c>
      <c r="F14" s="50">
        <v>3.1789910158949608</v>
      </c>
      <c r="G14" s="50">
        <v>7.233757535164087</v>
      </c>
      <c r="H14" s="50">
        <v>3.8101186758276118</v>
      </c>
      <c r="I14" s="50">
        <v>3.3694344163658352</v>
      </c>
      <c r="J14" s="44"/>
    </row>
    <row r="15" spans="1:34" x14ac:dyDescent="0.2">
      <c r="A15" s="41" t="s">
        <v>171</v>
      </c>
      <c r="C15" s="41" t="s">
        <v>15</v>
      </c>
      <c r="D15" s="78" t="s">
        <v>170</v>
      </c>
      <c r="E15" s="77">
        <v>45678</v>
      </c>
      <c r="F15" s="44">
        <v>3.3576642335766405</v>
      </c>
      <c r="G15" s="44">
        <v>6.7796610169491567</v>
      </c>
      <c r="H15" s="44">
        <v>3.9021164021163957</v>
      </c>
      <c r="I15" s="44">
        <v>2.3551877784850461</v>
      </c>
      <c r="J15" s="44"/>
    </row>
    <row r="16" spans="1:34" x14ac:dyDescent="0.2">
      <c r="A16" s="41" t="s">
        <v>219</v>
      </c>
      <c r="C16" s="41" t="s">
        <v>7</v>
      </c>
      <c r="D16" s="78" t="s">
        <v>170</v>
      </c>
      <c r="E16" s="77">
        <v>45695</v>
      </c>
      <c r="F16" s="44">
        <v>9</v>
      </c>
      <c r="G16" s="44">
        <v>6.1</v>
      </c>
      <c r="H16" s="44">
        <v>6</v>
      </c>
      <c r="I16" s="44">
        <v>7.4</v>
      </c>
      <c r="J16" s="44"/>
    </row>
    <row r="17" spans="1:10" x14ac:dyDescent="0.2">
      <c r="A17" s="41" t="s">
        <v>172</v>
      </c>
      <c r="C17" s="41" t="s">
        <v>44</v>
      </c>
      <c r="D17" s="78" t="s">
        <v>170</v>
      </c>
      <c r="E17" s="77">
        <v>45695</v>
      </c>
      <c r="F17" s="44">
        <v>7.5</v>
      </c>
      <c r="G17" s="44">
        <v>5.3</v>
      </c>
      <c r="H17" s="44">
        <v>5.4</v>
      </c>
      <c r="I17" s="44">
        <v>6.3</v>
      </c>
      <c r="J17" s="44"/>
    </row>
    <row r="18" spans="1:10" x14ac:dyDescent="0.2">
      <c r="A18" s="41" t="s">
        <v>173</v>
      </c>
      <c r="D18" s="78" t="s">
        <v>170</v>
      </c>
      <c r="E18" s="77">
        <v>45723</v>
      </c>
      <c r="F18" s="45">
        <v>862.6</v>
      </c>
      <c r="G18" s="45">
        <v>928.4</v>
      </c>
      <c r="H18" s="45">
        <v>962.8</v>
      </c>
      <c r="I18" s="45">
        <v>1009.3</v>
      </c>
      <c r="J18" s="45"/>
    </row>
    <row r="19" spans="1:10" x14ac:dyDescent="0.2">
      <c r="A19" s="41" t="s">
        <v>174</v>
      </c>
      <c r="C19" s="41" t="s">
        <v>13</v>
      </c>
      <c r="D19" s="78" t="s">
        <v>170</v>
      </c>
      <c r="E19" s="77">
        <v>45903</v>
      </c>
      <c r="F19" s="45">
        <v>163452.5</v>
      </c>
      <c r="G19" s="45">
        <v>53450.833333333336</v>
      </c>
      <c r="H19" s="45">
        <v>45990</v>
      </c>
      <c r="I19" s="45">
        <v>53768.333333333336</v>
      </c>
      <c r="J19" s="45"/>
    </row>
    <row r="20" spans="1:10" x14ac:dyDescent="0.2">
      <c r="A20" s="41" t="s">
        <v>175</v>
      </c>
      <c r="C20" s="41" t="s">
        <v>15</v>
      </c>
      <c r="D20" s="78" t="s">
        <v>170</v>
      </c>
      <c r="E20" s="77">
        <v>45903</v>
      </c>
      <c r="F20" s="50">
        <v>101.73717177327286</v>
      </c>
      <c r="G20" s="50">
        <v>-67.298858485900595</v>
      </c>
      <c r="H20" s="50">
        <v>-13.958310596966061</v>
      </c>
      <c r="I20" s="50">
        <v>16.913097050083348</v>
      </c>
      <c r="J20" s="50"/>
    </row>
    <row r="21" spans="1:10" x14ac:dyDescent="0.2">
      <c r="A21" s="41" t="s">
        <v>176</v>
      </c>
      <c r="C21" s="41" t="s">
        <v>13</v>
      </c>
      <c r="D21" s="78" t="s">
        <v>170</v>
      </c>
      <c r="E21" s="77">
        <v>45903</v>
      </c>
      <c r="F21" s="45">
        <v>56897.5</v>
      </c>
      <c r="G21" s="45">
        <v>16673.333333333332</v>
      </c>
      <c r="H21" s="45">
        <v>14615.833333333334</v>
      </c>
      <c r="I21" s="45">
        <v>16986.666666666668</v>
      </c>
      <c r="J21" s="45"/>
    </row>
    <row r="22" spans="1:10" x14ac:dyDescent="0.2">
      <c r="A22" s="41" t="s">
        <v>177</v>
      </c>
      <c r="C22" s="41" t="s">
        <v>15</v>
      </c>
      <c r="D22" s="78" t="s">
        <v>170</v>
      </c>
      <c r="E22" s="77">
        <v>45903</v>
      </c>
      <c r="F22" s="50">
        <v>108.14889336016095</v>
      </c>
      <c r="G22" s="50">
        <v>-70.695841937987907</v>
      </c>
      <c r="H22" s="50">
        <v>-12.340063974410231</v>
      </c>
      <c r="I22" s="50">
        <v>16.220993215120583</v>
      </c>
      <c r="J22" s="50"/>
    </row>
    <row r="23" spans="1:10" x14ac:dyDescent="0.2">
      <c r="A23" s="41" t="s">
        <v>178</v>
      </c>
      <c r="C23" s="41" t="s">
        <v>15</v>
      </c>
      <c r="D23" s="78" t="s">
        <v>170</v>
      </c>
      <c r="E23" s="77">
        <v>45695</v>
      </c>
      <c r="F23" s="50">
        <v>-1.0549570570421385</v>
      </c>
      <c r="G23" s="50">
        <v>1.2744286395223625</v>
      </c>
      <c r="H23" s="50">
        <v>3.9312343630012903</v>
      </c>
      <c r="I23" s="50">
        <v>4.0613976546858721</v>
      </c>
      <c r="J23" s="50"/>
    </row>
    <row r="24" spans="1:10" x14ac:dyDescent="0.2">
      <c r="A24" s="41" t="s">
        <v>179</v>
      </c>
      <c r="C24" s="41" t="s">
        <v>15</v>
      </c>
      <c r="D24" s="78" t="s">
        <v>170</v>
      </c>
      <c r="E24" s="77">
        <v>45751</v>
      </c>
      <c r="F24" s="44">
        <v>1.3594935317171153</v>
      </c>
      <c r="G24" s="44">
        <v>2.0015933406692721</v>
      </c>
      <c r="H24" s="44">
        <v>2.3026892609362637</v>
      </c>
      <c r="I24" s="44">
        <v>3.0655470337728197</v>
      </c>
      <c r="J24" s="44"/>
    </row>
    <row r="25" spans="1:10" x14ac:dyDescent="0.2">
      <c r="A25" s="41" t="s">
        <v>180</v>
      </c>
      <c r="C25" s="41" t="s">
        <v>15</v>
      </c>
      <c r="D25" s="78" t="s">
        <v>170</v>
      </c>
      <c r="E25" s="77">
        <v>45695</v>
      </c>
      <c r="F25" s="44">
        <v>-0.33540967896502627</v>
      </c>
      <c r="G25" s="44">
        <v>3.4855769230769384</v>
      </c>
      <c r="H25" s="44">
        <v>1.8350754936120817</v>
      </c>
      <c r="I25" s="44">
        <v>5.1551094890510907</v>
      </c>
      <c r="J25" s="44"/>
    </row>
    <row r="26" spans="1:10" x14ac:dyDescent="0.2">
      <c r="A26" s="41" t="s">
        <v>181</v>
      </c>
      <c r="C26" s="41" t="s">
        <v>15</v>
      </c>
      <c r="D26" s="78" t="s">
        <v>170</v>
      </c>
      <c r="E26" s="77">
        <v>45723</v>
      </c>
      <c r="F26" s="50">
        <v>-0.77360622480162622</v>
      </c>
      <c r="G26" s="50">
        <v>4.2300998324264594</v>
      </c>
      <c r="H26" s="50">
        <v>1.8417475185757315</v>
      </c>
      <c r="I26" s="50">
        <v>5.1559147649697712</v>
      </c>
      <c r="J26" s="50"/>
    </row>
    <row r="27" spans="1:10" x14ac:dyDescent="0.2">
      <c r="A27" s="41" t="s">
        <v>182</v>
      </c>
      <c r="C27" s="41" t="s">
        <v>123</v>
      </c>
      <c r="D27" s="78" t="s">
        <v>170</v>
      </c>
      <c r="E27" s="77">
        <v>45667</v>
      </c>
      <c r="F27" s="44">
        <v>67.987499999999997</v>
      </c>
      <c r="G27" s="44">
        <v>94.786666666666676</v>
      </c>
      <c r="H27" s="44">
        <v>77.635833333333309</v>
      </c>
      <c r="I27" s="44">
        <v>76.55</v>
      </c>
      <c r="J27" s="44"/>
    </row>
    <row r="28" spans="1:10" x14ac:dyDescent="0.2">
      <c r="A28" s="41" t="s">
        <v>228</v>
      </c>
      <c r="C28" s="41" t="s">
        <v>227</v>
      </c>
      <c r="D28" s="78" t="s">
        <v>170</v>
      </c>
      <c r="E28" s="77">
        <v>45666</v>
      </c>
      <c r="F28" s="44">
        <v>3.3620073760000002</v>
      </c>
      <c r="G28" s="44">
        <v>5.0895984319999998</v>
      </c>
      <c r="H28" s="44">
        <v>2.7254886250000001</v>
      </c>
      <c r="I28" s="44">
        <v>1.4564173490000001</v>
      </c>
      <c r="J28" s="44"/>
    </row>
    <row r="29" spans="1:10" x14ac:dyDescent="0.2">
      <c r="A29" s="41" t="s">
        <v>183</v>
      </c>
      <c r="D29" s="78" t="s">
        <v>170</v>
      </c>
      <c r="E29" s="77">
        <v>45797</v>
      </c>
      <c r="F29" s="45">
        <v>1321.6</v>
      </c>
      <c r="G29" s="45">
        <v>1347.8</v>
      </c>
      <c r="H29" s="45">
        <v>1422.8</v>
      </c>
      <c r="I29" s="45">
        <v>1509.8</v>
      </c>
      <c r="J29" s="45"/>
    </row>
    <row r="30" spans="1:10" x14ac:dyDescent="0.2">
      <c r="A30" s="41" t="s">
        <v>200</v>
      </c>
      <c r="C30" s="41" t="s">
        <v>15</v>
      </c>
      <c r="D30" s="78" t="s">
        <v>170</v>
      </c>
      <c r="E30" s="77">
        <v>45931</v>
      </c>
      <c r="F30" s="44">
        <v>5.9645257908515825</v>
      </c>
      <c r="G30" s="44">
        <v>4.1399435729772449</v>
      </c>
      <c r="H30" s="44">
        <v>1.6418324056568734</v>
      </c>
      <c r="I30" s="44">
        <v>1.6629454976919478</v>
      </c>
      <c r="J30" s="44"/>
    </row>
    <row r="31" spans="1:10" x14ac:dyDescent="0.2">
      <c r="A31" s="41" t="s">
        <v>201</v>
      </c>
      <c r="C31" s="41" t="s">
        <v>44</v>
      </c>
      <c r="D31" s="78" t="s">
        <v>170</v>
      </c>
      <c r="E31" s="77">
        <v>45666</v>
      </c>
      <c r="F31" s="44">
        <v>2.4499999999999997</v>
      </c>
      <c r="G31" s="44">
        <v>4.2</v>
      </c>
      <c r="H31" s="44">
        <v>6.950000000000002</v>
      </c>
      <c r="I31" s="44">
        <v>6.679166666666668</v>
      </c>
      <c r="J31" s="44"/>
    </row>
    <row r="32" spans="1:10" x14ac:dyDescent="0.2">
      <c r="A32" s="41" t="s">
        <v>128</v>
      </c>
      <c r="C32" s="41" t="s">
        <v>44</v>
      </c>
      <c r="D32" s="78" t="s">
        <v>170</v>
      </c>
      <c r="E32" s="77">
        <v>45666</v>
      </c>
      <c r="F32" s="51">
        <v>0.5</v>
      </c>
      <c r="G32" s="51">
        <v>2.25</v>
      </c>
      <c r="H32" s="51">
        <v>5</v>
      </c>
      <c r="I32" s="51">
        <v>4.729166666666667</v>
      </c>
      <c r="J32" s="51"/>
    </row>
    <row r="33" spans="1:10" x14ac:dyDescent="0.2">
      <c r="A33" s="41" t="s">
        <v>202</v>
      </c>
      <c r="C33" s="41" t="s">
        <v>130</v>
      </c>
      <c r="D33" s="78" t="s">
        <v>170</v>
      </c>
      <c r="E33" s="77">
        <v>45786</v>
      </c>
      <c r="F33" s="44">
        <v>91.533649999999994</v>
      </c>
      <c r="G33" s="44">
        <v>97.807407999999995</v>
      </c>
      <c r="H33" s="44">
        <v>101.979097</v>
      </c>
      <c r="I33" s="44">
        <v>103.64116</v>
      </c>
      <c r="J33" s="44"/>
    </row>
    <row r="34" spans="1:10" x14ac:dyDescent="0.2">
      <c r="A34" s="41" t="s">
        <v>203</v>
      </c>
      <c r="D34" s="78" t="s">
        <v>170</v>
      </c>
      <c r="E34" s="77">
        <v>45786</v>
      </c>
      <c r="F34" s="134">
        <v>36.772023240138594</v>
      </c>
      <c r="G34" s="134">
        <v>41.071140925375992</v>
      </c>
      <c r="H34" s="134">
        <v>41.960413233455633</v>
      </c>
      <c r="I34" s="134">
        <v>43.76042330597641</v>
      </c>
      <c r="J34" s="134"/>
    </row>
    <row r="35" spans="1:10" x14ac:dyDescent="0.2">
      <c r="A35" s="41" t="s">
        <v>204</v>
      </c>
      <c r="D35" s="78" t="s">
        <v>170</v>
      </c>
      <c r="E35" s="77">
        <v>43217</v>
      </c>
      <c r="F35" s="44" t="e">
        <v>#N/A</v>
      </c>
      <c r="G35" s="44" t="e">
        <v>#N/A</v>
      </c>
      <c r="H35" s="44" t="e">
        <v>#N/A</v>
      </c>
      <c r="I35" s="44" t="e">
        <v>#N/A</v>
      </c>
      <c r="J35" s="44"/>
    </row>
    <row r="36" spans="1:10" x14ac:dyDescent="0.2">
      <c r="A36" s="41" t="s">
        <v>205</v>
      </c>
      <c r="C36" s="41" t="s">
        <v>51</v>
      </c>
      <c r="D36" s="78" t="s">
        <v>170</v>
      </c>
      <c r="E36" s="77">
        <v>45673</v>
      </c>
      <c r="F36" s="45">
        <v>15017</v>
      </c>
      <c r="G36" s="45">
        <v>17306</v>
      </c>
      <c r="H36" s="45">
        <v>19579</v>
      </c>
      <c r="I36" s="45">
        <v>24369</v>
      </c>
      <c r="J36" s="45"/>
    </row>
    <row r="37" spans="1:10" x14ac:dyDescent="0.2">
      <c r="A37" s="41" t="s">
        <v>206</v>
      </c>
      <c r="C37" s="41" t="s">
        <v>136</v>
      </c>
      <c r="D37" s="78" t="s">
        <v>170</v>
      </c>
      <c r="E37" s="77">
        <v>45695</v>
      </c>
      <c r="F37" s="45">
        <v>2731</v>
      </c>
      <c r="G37" s="45">
        <v>2374</v>
      </c>
      <c r="H37" s="45">
        <v>2572</v>
      </c>
      <c r="I37" s="45">
        <v>2587</v>
      </c>
      <c r="J37" s="45"/>
    </row>
    <row r="38" spans="1:10" x14ac:dyDescent="0.2">
      <c r="A38" s="41" t="s">
        <v>232</v>
      </c>
      <c r="C38" s="41" t="s">
        <v>51</v>
      </c>
      <c r="D38" s="78" t="s">
        <v>170</v>
      </c>
      <c r="E38" s="77">
        <v>45876</v>
      </c>
      <c r="F38" s="45">
        <v>27684</v>
      </c>
      <c r="G38" s="45">
        <v>29659</v>
      </c>
      <c r="H38" s="45">
        <v>27407</v>
      </c>
      <c r="I38" s="45">
        <v>26975</v>
      </c>
      <c r="J38" s="45"/>
    </row>
    <row r="39" spans="1:10" x14ac:dyDescent="0.2">
      <c r="A39" s="41" t="s">
        <v>233</v>
      </c>
      <c r="C39" s="148">
        <v>0</v>
      </c>
      <c r="D39" s="78" t="s">
        <v>170</v>
      </c>
      <c r="E39" s="77">
        <v>45876</v>
      </c>
      <c r="F39" s="44">
        <v>489.97449999999998</v>
      </c>
      <c r="G39" s="44">
        <v>511.47158333333334</v>
      </c>
      <c r="H39" s="44">
        <v>536.57541666666668</v>
      </c>
      <c r="I39" s="44">
        <v>606.07083333333333</v>
      </c>
      <c r="J39" s="44"/>
    </row>
    <row r="40" spans="1:10" x14ac:dyDescent="0.2">
      <c r="A40" s="41" t="s">
        <v>234</v>
      </c>
      <c r="C40" s="41" t="s">
        <v>207</v>
      </c>
      <c r="D40" s="78" t="s">
        <v>170</v>
      </c>
      <c r="E40" s="77">
        <v>45876</v>
      </c>
      <c r="F40" s="50">
        <v>73.496694719515759</v>
      </c>
      <c r="G40" s="50">
        <v>76.273627362736278</v>
      </c>
      <c r="H40" s="50">
        <v>80.608823529411765</v>
      </c>
      <c r="I40" s="50">
        <v>72.313218775969759</v>
      </c>
      <c r="J40" s="50"/>
    </row>
    <row r="41" spans="1:10" x14ac:dyDescent="0.2">
      <c r="A41" s="41" t="s">
        <v>208</v>
      </c>
      <c r="C41" s="41" t="s">
        <v>130</v>
      </c>
      <c r="D41" s="78" t="s">
        <v>170</v>
      </c>
      <c r="E41" s="77">
        <v>45793</v>
      </c>
      <c r="F41" s="44">
        <v>88.929502555535578</v>
      </c>
      <c r="G41" s="44">
        <v>107.20479247926475</v>
      </c>
      <c r="H41" s="44">
        <v>400.61625460451711</v>
      </c>
      <c r="I41" s="44">
        <v>412.47799166437648</v>
      </c>
      <c r="J41" s="44"/>
    </row>
    <row r="42" spans="1:10" x14ac:dyDescent="0.2">
      <c r="A42" s="41" t="s">
        <v>209</v>
      </c>
      <c r="C42" s="41" t="s">
        <v>130</v>
      </c>
      <c r="D42" s="78" t="s">
        <v>170</v>
      </c>
      <c r="E42" s="77">
        <v>45793</v>
      </c>
      <c r="F42" s="44">
        <v>86.790747999999994</v>
      </c>
      <c r="G42" s="44">
        <v>108.54391600000002</v>
      </c>
      <c r="H42" s="44">
        <v>104.25468999999998</v>
      </c>
      <c r="I42" s="44">
        <v>102.42892500000001</v>
      </c>
      <c r="J42" s="44"/>
    </row>
    <row r="43" spans="1:10" x14ac:dyDescent="0.2">
      <c r="A43" s="41" t="s">
        <v>210</v>
      </c>
      <c r="D43" s="78" t="s">
        <v>170</v>
      </c>
      <c r="E43" s="77">
        <v>43469</v>
      </c>
      <c r="F43" s="45" t="e">
        <v>#N/A</v>
      </c>
      <c r="G43" s="45" t="e">
        <v>#N/A</v>
      </c>
      <c r="H43" s="45" t="e">
        <v>#N/A</v>
      </c>
      <c r="I43" s="45" t="e">
        <v>#N/A</v>
      </c>
      <c r="J43" s="45"/>
    </row>
    <row r="44" spans="1:10" x14ac:dyDescent="0.2">
      <c r="A44" s="41" t="s">
        <v>211</v>
      </c>
      <c r="D44" s="78" t="s">
        <v>170</v>
      </c>
      <c r="E44" s="77">
        <v>43469</v>
      </c>
      <c r="F44" s="45" t="e">
        <v>#N/A</v>
      </c>
      <c r="G44" s="45" t="e">
        <v>#N/A</v>
      </c>
      <c r="H44" s="45" t="e">
        <v>#N/A</v>
      </c>
      <c r="I44" s="45" t="e">
        <v>#N/A</v>
      </c>
      <c r="J44" s="45"/>
    </row>
    <row r="45" spans="1:10" x14ac:dyDescent="0.2">
      <c r="A45" s="41" t="s">
        <v>212</v>
      </c>
      <c r="C45" s="41" t="s">
        <v>136</v>
      </c>
      <c r="D45" s="78" t="s">
        <v>170</v>
      </c>
      <c r="E45" s="77">
        <v>45695</v>
      </c>
      <c r="F45" s="45">
        <v>88</v>
      </c>
      <c r="G45" s="45">
        <v>133</v>
      </c>
      <c r="H45" s="45">
        <v>142</v>
      </c>
      <c r="I45" s="45">
        <v>156</v>
      </c>
      <c r="J45" s="45"/>
    </row>
    <row r="46" spans="1:10" x14ac:dyDescent="0.2">
      <c r="A46" s="41" t="s">
        <v>213</v>
      </c>
      <c r="C46" s="41" t="s">
        <v>146</v>
      </c>
      <c r="D46" s="78" t="s">
        <v>170</v>
      </c>
      <c r="E46" s="77">
        <v>45938</v>
      </c>
      <c r="F46" s="134">
        <v>5614.69250156</v>
      </c>
      <c r="G46" s="134">
        <v>5694.5836872999998</v>
      </c>
      <c r="H46" s="134">
        <v>5936.2343859700004</v>
      </c>
      <c r="I46" s="134">
        <v>8630.0488167900003</v>
      </c>
      <c r="J46" s="44"/>
    </row>
    <row r="47" spans="1:10" x14ac:dyDescent="0.2">
      <c r="E47" s="77"/>
    </row>
    <row r="48" spans="1:10"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5:5" x14ac:dyDescent="0.2">
      <c r="E113" s="77"/>
    </row>
    <row r="114" spans="5:5" x14ac:dyDescent="0.2">
      <c r="E114" s="77"/>
    </row>
    <row r="115" spans="5:5" x14ac:dyDescent="0.2">
      <c r="E115" s="77"/>
    </row>
    <row r="116" spans="5:5" x14ac:dyDescent="0.2">
      <c r="E116" s="77"/>
    </row>
    <row r="117" spans="5:5" x14ac:dyDescent="0.2">
      <c r="E117" s="77"/>
    </row>
    <row r="118" spans="5:5" x14ac:dyDescent="0.2">
      <c r="E118" s="77"/>
    </row>
    <row r="119" spans="5:5" x14ac:dyDescent="0.2">
      <c r="E119" s="77"/>
    </row>
    <row r="120" spans="5:5" x14ac:dyDescent="0.2">
      <c r="E120" s="77"/>
    </row>
    <row r="121" spans="5:5" x14ac:dyDescent="0.2">
      <c r="E121" s="77"/>
    </row>
    <row r="122" spans="5:5" x14ac:dyDescent="0.2">
      <c r="E122" s="77"/>
    </row>
    <row r="123" spans="5:5" x14ac:dyDescent="0.2">
      <c r="E123" s="77"/>
    </row>
    <row r="124" spans="5:5" x14ac:dyDescent="0.2">
      <c r="E124" s="77"/>
    </row>
    <row r="125" spans="5:5" x14ac:dyDescent="0.2">
      <c r="E125" s="77"/>
    </row>
    <row r="126" spans="5:5" x14ac:dyDescent="0.2">
      <c r="E126" s="77"/>
    </row>
    <row r="127" spans="5:5" x14ac:dyDescent="0.2">
      <c r="E127" s="77"/>
    </row>
    <row r="128" spans="5:5" x14ac:dyDescent="0.2">
      <c r="E128" s="77"/>
    </row>
    <row r="129" spans="5:5" x14ac:dyDescent="0.2">
      <c r="E129" s="77"/>
    </row>
    <row r="130" spans="5:5" x14ac:dyDescent="0.2">
      <c r="E130" s="77"/>
    </row>
    <row r="131" spans="5:5" x14ac:dyDescent="0.2">
      <c r="E131" s="77"/>
    </row>
    <row r="132" spans="5:5" x14ac:dyDescent="0.2">
      <c r="E132" s="77"/>
    </row>
    <row r="133" spans="5:5" x14ac:dyDescent="0.2">
      <c r="E133" s="77"/>
    </row>
    <row r="134" spans="5:5" x14ac:dyDescent="0.2">
      <c r="E134" s="77"/>
    </row>
    <row r="135" spans="5:5" x14ac:dyDescent="0.2">
      <c r="E135" s="77"/>
    </row>
    <row r="136" spans="5:5" x14ac:dyDescent="0.2">
      <c r="E136" s="77"/>
    </row>
    <row r="137" spans="5:5" x14ac:dyDescent="0.2">
      <c r="E137" s="77"/>
    </row>
    <row r="138" spans="5:5" x14ac:dyDescent="0.2">
      <c r="E138" s="77"/>
    </row>
    <row r="139" spans="5:5" x14ac:dyDescent="0.2">
      <c r="E139" s="77"/>
    </row>
    <row r="140" spans="5:5" x14ac:dyDescent="0.2">
      <c r="E140" s="77"/>
    </row>
    <row r="141" spans="5:5" x14ac:dyDescent="0.2">
      <c r="E141" s="77"/>
    </row>
    <row r="142" spans="5:5" x14ac:dyDescent="0.2">
      <c r="E142" s="77"/>
    </row>
    <row r="143" spans="5:5" x14ac:dyDescent="0.2">
      <c r="E143" s="77"/>
    </row>
    <row r="144" spans="5:5" x14ac:dyDescent="0.2">
      <c r="E144" s="77"/>
    </row>
    <row r="145" spans="5:5" x14ac:dyDescent="0.2">
      <c r="E145" s="77"/>
    </row>
    <row r="146" spans="5:5" x14ac:dyDescent="0.2">
      <c r="E146" s="77"/>
    </row>
    <row r="147" spans="5:5" x14ac:dyDescent="0.2">
      <c r="E147" s="77"/>
    </row>
    <row r="148" spans="5:5" x14ac:dyDescent="0.2">
      <c r="E148" s="77"/>
    </row>
    <row r="149" spans="5:5" x14ac:dyDescent="0.2">
      <c r="E149" s="77"/>
    </row>
    <row r="150" spans="5:5" x14ac:dyDescent="0.2">
      <c r="E150" s="77"/>
    </row>
    <row r="151" spans="5:5" x14ac:dyDescent="0.2">
      <c r="E151" s="77"/>
    </row>
    <row r="152" spans="5:5" x14ac:dyDescent="0.2">
      <c r="E152" s="77"/>
    </row>
    <row r="153" spans="5:5" x14ac:dyDescent="0.2">
      <c r="E153" s="77"/>
    </row>
    <row r="154" spans="5:5" x14ac:dyDescent="0.2">
      <c r="E154" s="77"/>
    </row>
    <row r="155" spans="5:5" x14ac:dyDescent="0.2">
      <c r="E155" s="77"/>
    </row>
    <row r="156" spans="5:5" x14ac:dyDescent="0.2">
      <c r="E156" s="77"/>
    </row>
    <row r="157" spans="5:5" x14ac:dyDescent="0.2">
      <c r="E157" s="77"/>
    </row>
    <row r="158" spans="5:5" x14ac:dyDescent="0.2">
      <c r="E158" s="77"/>
    </row>
    <row r="159" spans="5:5" x14ac:dyDescent="0.2">
      <c r="E159" s="77"/>
    </row>
    <row r="160" spans="5:5" x14ac:dyDescent="0.2">
      <c r="E160" s="77"/>
    </row>
    <row r="161" spans="5:5" x14ac:dyDescent="0.2">
      <c r="E161" s="77"/>
    </row>
    <row r="162" spans="5:5" x14ac:dyDescent="0.2">
      <c r="E162" s="77"/>
    </row>
    <row r="163" spans="5:5" x14ac:dyDescent="0.2">
      <c r="E163" s="77"/>
    </row>
    <row r="164" spans="5:5" x14ac:dyDescent="0.2">
      <c r="E164" s="77"/>
    </row>
    <row r="165" spans="5:5" x14ac:dyDescent="0.2">
      <c r="E165" s="77"/>
    </row>
    <row r="166" spans="5:5" x14ac:dyDescent="0.2">
      <c r="E166" s="77"/>
    </row>
    <row r="167" spans="5:5" x14ac:dyDescent="0.2">
      <c r="E167" s="77"/>
    </row>
    <row r="168" spans="5:5" x14ac:dyDescent="0.2">
      <c r="E168" s="77"/>
    </row>
    <row r="169" spans="5:5" x14ac:dyDescent="0.2">
      <c r="E169" s="77"/>
    </row>
    <row r="170" spans="5:5" x14ac:dyDescent="0.2">
      <c r="E170" s="77"/>
    </row>
    <row r="171" spans="5:5" x14ac:dyDescent="0.2">
      <c r="E171" s="77"/>
    </row>
    <row r="172" spans="5:5" x14ac:dyDescent="0.2">
      <c r="E172" s="77"/>
    </row>
    <row r="173" spans="5:5" x14ac:dyDescent="0.2">
      <c r="E173" s="77"/>
    </row>
    <row r="174" spans="5:5" x14ac:dyDescent="0.2">
      <c r="E174" s="77"/>
    </row>
    <row r="175" spans="5:5" x14ac:dyDescent="0.2">
      <c r="E175" s="77"/>
    </row>
    <row r="176" spans="5:5" x14ac:dyDescent="0.2">
      <c r="E176" s="77"/>
    </row>
    <row r="177" spans="5:5" x14ac:dyDescent="0.2">
      <c r="E177" s="77"/>
    </row>
    <row r="178" spans="5:5" x14ac:dyDescent="0.2">
      <c r="E178" s="77"/>
    </row>
    <row r="179" spans="5:5" x14ac:dyDescent="0.2">
      <c r="E179" s="77"/>
    </row>
    <row r="180" spans="5:5" x14ac:dyDescent="0.2">
      <c r="E180" s="77"/>
    </row>
    <row r="181" spans="5:5" x14ac:dyDescent="0.2">
      <c r="E181" s="77"/>
    </row>
    <row r="182" spans="5:5" x14ac:dyDescent="0.2">
      <c r="E182" s="77"/>
    </row>
    <row r="183" spans="5:5" x14ac:dyDescent="0.2">
      <c r="E183" s="77"/>
    </row>
    <row r="184" spans="5:5" x14ac:dyDescent="0.2">
      <c r="E184" s="77"/>
    </row>
    <row r="185" spans="5:5" x14ac:dyDescent="0.2">
      <c r="E185" s="77"/>
    </row>
    <row r="186" spans="5:5" x14ac:dyDescent="0.2">
      <c r="E186" s="77"/>
    </row>
    <row r="187" spans="5:5" x14ac:dyDescent="0.2">
      <c r="E187" s="77"/>
    </row>
    <row r="188" spans="5:5" x14ac:dyDescent="0.2">
      <c r="E188" s="77"/>
    </row>
    <row r="189" spans="5:5" x14ac:dyDescent="0.2">
      <c r="E189" s="77"/>
    </row>
    <row r="190" spans="5:5" x14ac:dyDescent="0.2">
      <c r="E190" s="77"/>
    </row>
    <row r="191" spans="5:5" x14ac:dyDescent="0.2">
      <c r="E191" s="77"/>
    </row>
    <row r="192" spans="5:5" x14ac:dyDescent="0.2">
      <c r="E192" s="77"/>
    </row>
    <row r="193" spans="5:5" x14ac:dyDescent="0.2">
      <c r="E193" s="77"/>
    </row>
    <row r="194" spans="5:5" x14ac:dyDescent="0.2">
      <c r="E194" s="77"/>
    </row>
    <row r="195" spans="5:5" x14ac:dyDescent="0.2">
      <c r="E195" s="77"/>
    </row>
    <row r="196" spans="5:5" x14ac:dyDescent="0.2">
      <c r="E196" s="77"/>
    </row>
    <row r="197" spans="5:5" x14ac:dyDescent="0.2">
      <c r="E197" s="77"/>
    </row>
    <row r="198" spans="5:5" x14ac:dyDescent="0.2">
      <c r="E198" s="77"/>
    </row>
    <row r="199" spans="5:5" x14ac:dyDescent="0.2">
      <c r="E199" s="77"/>
    </row>
    <row r="200" spans="5:5" x14ac:dyDescent="0.2">
      <c r="E200" s="77"/>
    </row>
    <row r="201" spans="5:5" x14ac:dyDescent="0.2">
      <c r="E201" s="77"/>
    </row>
    <row r="202" spans="5:5" x14ac:dyDescent="0.2">
      <c r="E202" s="77"/>
    </row>
    <row r="203" spans="5:5" x14ac:dyDescent="0.2">
      <c r="E203" s="77"/>
    </row>
    <row r="204" spans="5:5" x14ac:dyDescent="0.2">
      <c r="E204" s="77"/>
    </row>
    <row r="205" spans="5:5" x14ac:dyDescent="0.2">
      <c r="E205" s="77"/>
    </row>
    <row r="206" spans="5:5" x14ac:dyDescent="0.2">
      <c r="E206" s="77"/>
    </row>
    <row r="207" spans="5:5" x14ac:dyDescent="0.2">
      <c r="E207" s="77"/>
    </row>
    <row r="208" spans="5:5" x14ac:dyDescent="0.2">
      <c r="E208" s="77"/>
    </row>
    <row r="209" spans="5:5" x14ac:dyDescent="0.2">
      <c r="E209" s="77"/>
    </row>
    <row r="210" spans="5:5" x14ac:dyDescent="0.2">
      <c r="E210" s="77"/>
    </row>
    <row r="211" spans="5:5" x14ac:dyDescent="0.2">
      <c r="E211" s="77"/>
    </row>
    <row r="212" spans="5:5" x14ac:dyDescent="0.2">
      <c r="E212" s="77"/>
    </row>
    <row r="213" spans="5:5" x14ac:dyDescent="0.2">
      <c r="E213" s="77"/>
    </row>
    <row r="214" spans="5:5" x14ac:dyDescent="0.2">
      <c r="E214" s="77"/>
    </row>
    <row r="215" spans="5:5" x14ac:dyDescent="0.2">
      <c r="E215" s="77"/>
    </row>
    <row r="216" spans="5:5" x14ac:dyDescent="0.2">
      <c r="E216" s="77"/>
    </row>
    <row r="217" spans="5:5" x14ac:dyDescent="0.2">
      <c r="E217" s="77"/>
    </row>
    <row r="218" spans="5:5" x14ac:dyDescent="0.2">
      <c r="E218" s="77"/>
    </row>
    <row r="219" spans="5:5" x14ac:dyDescent="0.2">
      <c r="E219" s="77"/>
    </row>
    <row r="220" spans="5:5" x14ac:dyDescent="0.2">
      <c r="E220" s="77"/>
    </row>
    <row r="221" spans="5:5" x14ac:dyDescent="0.2">
      <c r="E221" s="77"/>
    </row>
    <row r="222" spans="5:5" x14ac:dyDescent="0.2">
      <c r="E222" s="77"/>
    </row>
    <row r="223" spans="5:5" x14ac:dyDescent="0.2">
      <c r="E223" s="77"/>
    </row>
    <row r="224" spans="5:5" x14ac:dyDescent="0.2">
      <c r="E224" s="77"/>
    </row>
    <row r="225" spans="5:5" x14ac:dyDescent="0.2">
      <c r="E225" s="77"/>
    </row>
    <row r="226" spans="5:5" x14ac:dyDescent="0.2">
      <c r="E226" s="77"/>
    </row>
    <row r="227" spans="5:5" x14ac:dyDescent="0.2">
      <c r="E227" s="77"/>
    </row>
    <row r="228" spans="5:5" x14ac:dyDescent="0.2">
      <c r="E228" s="77"/>
    </row>
    <row r="229" spans="5:5" x14ac:dyDescent="0.2">
      <c r="E229" s="77"/>
    </row>
    <row r="230" spans="5:5" x14ac:dyDescent="0.2">
      <c r="E230" s="77"/>
    </row>
    <row r="231" spans="5:5" x14ac:dyDescent="0.2">
      <c r="E231" s="77"/>
    </row>
    <row r="232" spans="5:5" x14ac:dyDescent="0.2">
      <c r="E232" s="77"/>
    </row>
    <row r="233" spans="5:5" x14ac:dyDescent="0.2">
      <c r="E233" s="77"/>
    </row>
    <row r="234" spans="5:5" x14ac:dyDescent="0.2">
      <c r="E234" s="77"/>
    </row>
    <row r="235" spans="5:5" x14ac:dyDescent="0.2">
      <c r="E235" s="77"/>
    </row>
    <row r="236" spans="5:5" x14ac:dyDescent="0.2">
      <c r="E236" s="77"/>
    </row>
    <row r="237" spans="5:5" x14ac:dyDescent="0.2">
      <c r="E237" s="77"/>
    </row>
    <row r="238" spans="5:5" x14ac:dyDescent="0.2">
      <c r="E238" s="77"/>
    </row>
    <row r="239" spans="5:5" x14ac:dyDescent="0.2">
      <c r="E239" s="77"/>
    </row>
    <row r="240" spans="5:5" x14ac:dyDescent="0.2">
      <c r="E240" s="77"/>
    </row>
    <row r="241" spans="5:5" x14ac:dyDescent="0.2">
      <c r="E241" s="77"/>
    </row>
    <row r="242" spans="5:5" x14ac:dyDescent="0.2">
      <c r="E242" s="77"/>
    </row>
    <row r="243" spans="5:5" x14ac:dyDescent="0.2">
      <c r="E243" s="77"/>
    </row>
    <row r="244" spans="5:5" x14ac:dyDescent="0.2">
      <c r="E244" s="77"/>
    </row>
    <row r="245" spans="5:5" x14ac:dyDescent="0.2">
      <c r="E245" s="77"/>
    </row>
    <row r="246" spans="5:5" x14ac:dyDescent="0.2">
      <c r="E246" s="77"/>
    </row>
    <row r="247" spans="5:5" x14ac:dyDescent="0.2">
      <c r="E247" s="77"/>
    </row>
    <row r="248" spans="5:5" x14ac:dyDescent="0.2">
      <c r="E248" s="77"/>
    </row>
    <row r="249" spans="5:5" x14ac:dyDescent="0.2">
      <c r="E249" s="77"/>
    </row>
    <row r="250" spans="5:5" x14ac:dyDescent="0.2">
      <c r="E250" s="77"/>
    </row>
    <row r="251" spans="5:5" x14ac:dyDescent="0.2">
      <c r="E251" s="77"/>
    </row>
    <row r="252" spans="5:5" x14ac:dyDescent="0.2">
      <c r="E252" s="77"/>
    </row>
    <row r="253" spans="5:5" x14ac:dyDescent="0.2">
      <c r="E253" s="77"/>
    </row>
    <row r="254" spans="5:5" x14ac:dyDescent="0.2">
      <c r="E254" s="77"/>
    </row>
    <row r="255" spans="5:5" x14ac:dyDescent="0.2">
      <c r="E255" s="77"/>
    </row>
    <row r="256" spans="5:5" x14ac:dyDescent="0.2">
      <c r="E256" s="77"/>
    </row>
    <row r="257" spans="5:5" x14ac:dyDescent="0.2">
      <c r="E257" s="77"/>
    </row>
    <row r="258" spans="5:5" x14ac:dyDescent="0.2">
      <c r="E258" s="77"/>
    </row>
    <row r="259" spans="5:5" x14ac:dyDescent="0.2">
      <c r="E259" s="77"/>
    </row>
    <row r="260" spans="5:5" x14ac:dyDescent="0.2">
      <c r="E260" s="77"/>
    </row>
    <row r="261" spans="5:5" x14ac:dyDescent="0.2">
      <c r="E261" s="77"/>
    </row>
    <row r="262" spans="5:5" x14ac:dyDescent="0.2">
      <c r="E262" s="77"/>
    </row>
    <row r="263" spans="5:5" x14ac:dyDescent="0.2">
      <c r="E263" s="77"/>
    </row>
    <row r="264" spans="5:5" x14ac:dyDescent="0.2">
      <c r="E264" s="77"/>
    </row>
    <row r="265" spans="5:5" x14ac:dyDescent="0.2">
      <c r="E265" s="77"/>
    </row>
    <row r="266" spans="5:5" x14ac:dyDescent="0.2">
      <c r="E266" s="77"/>
    </row>
    <row r="267" spans="5:5" x14ac:dyDescent="0.2">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21" customFormat="1" ht="165" customHeight="1" x14ac:dyDescent="0.25">
      <c r="B1" s="121" t="s">
        <v>116</v>
      </c>
      <c r="D1" s="121" t="s">
        <v>117</v>
      </c>
      <c r="F1" s="121" t="s">
        <v>80</v>
      </c>
      <c r="H1" s="121" t="s">
        <v>8</v>
      </c>
      <c r="J1" s="121" t="s">
        <v>82</v>
      </c>
      <c r="L1" s="121" t="s">
        <v>83</v>
      </c>
      <c r="N1" s="121" t="s">
        <v>84</v>
      </c>
      <c r="P1" s="121" t="s">
        <v>85</v>
      </c>
      <c r="R1" s="121" t="s">
        <v>86</v>
      </c>
      <c r="T1" s="121" t="s">
        <v>118</v>
      </c>
      <c r="V1" s="121" t="s">
        <v>119</v>
      </c>
      <c r="X1" s="121" t="s">
        <v>120</v>
      </c>
      <c r="Z1" s="121" t="s">
        <v>121</v>
      </c>
      <c r="AB1" s="121" t="s">
        <v>122</v>
      </c>
      <c r="AD1" s="121" t="s">
        <v>124</v>
      </c>
      <c r="AF1" s="121" t="s">
        <v>125</v>
      </c>
      <c r="AH1" s="121" t="s">
        <v>127</v>
      </c>
      <c r="AJ1" s="121" t="s">
        <v>38</v>
      </c>
      <c r="AL1" s="121" t="s">
        <v>128</v>
      </c>
      <c r="AN1" s="121" t="s">
        <v>129</v>
      </c>
      <c r="AP1" s="121" t="s">
        <v>131</v>
      </c>
      <c r="AR1" s="121" t="s">
        <v>47</v>
      </c>
      <c r="AT1" s="121" t="s">
        <v>134</v>
      </c>
      <c r="AV1" s="121" t="s">
        <v>135</v>
      </c>
      <c r="AX1" s="121" t="s">
        <v>137</v>
      </c>
      <c r="AZ1" s="121" t="s">
        <v>138</v>
      </c>
      <c r="BB1" s="121" t="s">
        <v>139</v>
      </c>
      <c r="BD1" s="121" t="s">
        <v>140</v>
      </c>
      <c r="BF1" s="121" t="s">
        <v>141</v>
      </c>
      <c r="BH1" s="121" t="s">
        <v>142</v>
      </c>
      <c r="BJ1" s="121" t="s">
        <v>143</v>
      </c>
      <c r="BL1" s="121" t="s">
        <v>144</v>
      </c>
      <c r="BN1" s="121"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2" t="s">
        <v>151</v>
      </c>
      <c r="AG2" s="82"/>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20">
        <v>42736</v>
      </c>
      <c r="B4" t="s">
        <v>90</v>
      </c>
      <c r="C4" s="81">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1">
        <f>VLOOKUP($A4,dXdata!DATA,MATCH(T$3,dXdata!IDS,0) + 1,FALSE)</f>
        <v>-0.49067713444552741</v>
      </c>
      <c r="U4" s="81">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1">
        <f>VLOOKUP($A4,dXdata!DATA,MATCH(Z$3,dXdata!IDS,0) + 1,FALSE)</f>
        <v>-3.1505250875145774</v>
      </c>
      <c r="AA4" s="81">
        <f>VLOOKUP($A16,dXdata!DATA,MATCH(Z$3,dXdata!IDS,0) + 1,FALSE)</f>
        <v>2.7796901893287318</v>
      </c>
      <c r="AB4" s="81">
        <f>VLOOKUP($A4,dXdata!DATA,MATCH(AB$3,dXdata!IDS,0) + 1,FALSE)</f>
        <v>52.5</v>
      </c>
      <c r="AC4" s="81">
        <f>VLOOKUP($A16,dXdata!DATA,MATCH(AB$3,dXdata!IDS,0) + 1,FALSE)</f>
        <v>63.7</v>
      </c>
      <c r="AD4" s="81" t="e">
        <f>VLOOKUP($A4,dXdata!DATA,MATCH(AD$3,dXdata!IDS,0) + 1,FALSE)</f>
        <v>#N/A</v>
      </c>
      <c r="AE4" s="81">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1">
        <f>VLOOKUP($A4,dXdata!DATA,MATCH(AJ$3,dXdata!IDS,0) + 1,FALSE)</f>
        <v>2.7</v>
      </c>
      <c r="AK4" s="81">
        <f>VLOOKUP($A16,dXdata!DATA,MATCH(AJ$3,dXdata!IDS,0) + 1,FALSE)</f>
        <v>3.45</v>
      </c>
      <c r="AL4" s="81">
        <f>VLOOKUP($A4,dXdata!DATA,MATCH(AL$3,dXdata!IDS,0) + 1,FALSE)</f>
        <v>0.75</v>
      </c>
      <c r="AM4" s="81">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2.6710473454931498</v>
      </c>
      <c r="AQ4" s="47">
        <f>VLOOKUP($A16,dXdata!DATA,MATCH(AP$3,dXdata!IDS,0) + 1,FALSE)</f>
        <v>2.7182376507875019</v>
      </c>
      <c r="AR4" s="83">
        <f>VLOOKUP($A4,dXdata!DATA,MATCH(AR$3,dXdata!IDS,0) + 1,FALSE)</f>
        <v>101.669213</v>
      </c>
      <c r="AS4" s="83">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4">
        <f>VLOOKUP($A4,dXdata!DATA,MATCH(BB$3,dXdata!IDS,0) + 1,FALSE)</f>
        <v>0.39571968107427613</v>
      </c>
      <c r="BC4" s="84">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20">
        <v>42767</v>
      </c>
      <c r="B5" s="81">
        <f>VLOOKUP($A5,dXdata!DATA,MATCH(B$3,dXdata!IDS,0) + 1,FALSE)</f>
        <v>2.0833333333333259</v>
      </c>
      <c r="C5" s="81">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1">
        <f>VLOOKUP($A5,dXdata!DATA,MATCH(T$3,dXdata!IDS,0) + 1,FALSE)</f>
        <v>-0.1299545159194393</v>
      </c>
      <c r="U5" s="81">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1">
        <f>VLOOKUP($A5,dXdata!DATA,MATCH(Z$3,dXdata!IDS,0) + 1,FALSE)</f>
        <v>-1.717095940651836</v>
      </c>
      <c r="AA5" s="81">
        <f>VLOOKUP($A17,dXdata!DATA,MATCH(Z$3,dXdata!IDS,0) + 1,FALSE)</f>
        <v>1.4502586718683874</v>
      </c>
      <c r="AB5" s="81">
        <f>VLOOKUP($A5,dXdata!DATA,MATCH(AB$3,dXdata!IDS,0) + 1,FALSE)</f>
        <v>53.47</v>
      </c>
      <c r="AC5" s="81">
        <f>VLOOKUP($A17,dXdata!DATA,MATCH(AB$3,dXdata!IDS,0) + 1,FALSE)</f>
        <v>62.23</v>
      </c>
      <c r="AD5" s="81" t="e">
        <f>VLOOKUP($A5,dXdata!DATA,MATCH(AD$3,dXdata!IDS,0) + 1,FALSE)</f>
        <v>#N/A</v>
      </c>
      <c r="AE5" s="81">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1">
        <f>VLOOKUP($A5,dXdata!DATA,MATCH(AJ$3,dXdata!IDS,0) + 1,FALSE)</f>
        <v>2.7</v>
      </c>
      <c r="AK5" s="81">
        <f>VLOOKUP($A17,dXdata!DATA,MATCH(AJ$3,dXdata!IDS,0) + 1,FALSE)</f>
        <v>3.45</v>
      </c>
      <c r="AL5" s="81">
        <f>VLOOKUP($A5,dXdata!DATA,MATCH(AL$3,dXdata!IDS,0) + 1,FALSE)</f>
        <v>0.75</v>
      </c>
      <c r="AM5" s="81">
        <f>VLOOKUP($A17,dXdata!DATA,MATCH(AL$3,dXdata!IDS,0) + 1,FALSE)</f>
        <v>1.5</v>
      </c>
      <c r="AN5" s="47">
        <f>VLOOKUP($A5,dXdata!DATA,MATCH(AN$3,dXdata!IDS,0) + 1,FALSE)</f>
        <v>6.755541</v>
      </c>
      <c r="AO5" s="47">
        <f>VLOOKUP($A17,dXdata!DATA,MATCH(AN$3,dXdata!IDS,0) + 1,FALSE)</f>
        <v>6.8843240000000003</v>
      </c>
      <c r="AP5" s="47">
        <f>VLOOKUP($A5,dXdata!DATA,MATCH(AP$3,dXdata!IDS,0) + 1,FALSE)</f>
        <v>2.6785802377870929</v>
      </c>
      <c r="AQ5" s="47">
        <f>VLOOKUP($A17,dXdata!DATA,MATCH(AP$3,dXdata!IDS,0) + 1,FALSE)</f>
        <v>2.6971847511176654</v>
      </c>
      <c r="AR5" s="83">
        <f>VLOOKUP($A5,dXdata!DATA,MATCH(AR$3,dXdata!IDS,0) + 1,FALSE)</f>
        <v>110.624357</v>
      </c>
      <c r="AS5" s="83">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4">
        <f>VLOOKUP($A5,dXdata!DATA,MATCH(BB$3,dXdata!IDS,0) + 1,FALSE)</f>
        <v>0.54249694997966658</v>
      </c>
      <c r="BC5" s="84">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20">
        <v>42795</v>
      </c>
      <c r="B6" s="81">
        <f>VLOOKUP($A6,dXdata!DATA,MATCH(B$3,dXdata!IDS,0) + 1,FALSE)</f>
        <v>1.3284132841328455</v>
      </c>
      <c r="C6" s="81">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1">
        <f>VLOOKUP($A6,dXdata!DATA,MATCH(T$3,dXdata!IDS,0) + 1,FALSE)</f>
        <v>-1.0960670535138606</v>
      </c>
      <c r="U6" s="81">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1">
        <f>VLOOKUP($A6,dXdata!DATA,MATCH(Z$3,dXdata!IDS,0) + 1,FALSE)</f>
        <v>-1.4156801059690527</v>
      </c>
      <c r="AA6" s="81">
        <f>VLOOKUP($A18,dXdata!DATA,MATCH(Z$3,dXdata!IDS,0) + 1,FALSE)</f>
        <v>-0.30231776956667344</v>
      </c>
      <c r="AB6" s="81">
        <f>VLOOKUP($A6,dXdata!DATA,MATCH(AB$3,dXdata!IDS,0) + 1,FALSE)</f>
        <v>49.33</v>
      </c>
      <c r="AC6" s="81">
        <f>VLOOKUP($A18,dXdata!DATA,MATCH(AB$3,dXdata!IDS,0) + 1,FALSE)</f>
        <v>62.73</v>
      </c>
      <c r="AD6" s="81" t="e">
        <f>VLOOKUP($A6,dXdata!DATA,MATCH(AD$3,dXdata!IDS,0) + 1,FALSE)</f>
        <v>#N/A</v>
      </c>
      <c r="AE6" s="81">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1">
        <f>VLOOKUP($A6,dXdata!DATA,MATCH(AJ$3,dXdata!IDS,0) + 1,FALSE)</f>
        <v>2.7</v>
      </c>
      <c r="AK6" s="81">
        <f>VLOOKUP($A18,dXdata!DATA,MATCH(AJ$3,dXdata!IDS,0) + 1,FALSE)</f>
        <v>3.45</v>
      </c>
      <c r="AL6" s="81">
        <f>VLOOKUP($A6,dXdata!DATA,MATCH(AL$3,dXdata!IDS,0) + 1,FALSE)</f>
        <v>0.75</v>
      </c>
      <c r="AM6" s="81">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2.6687114313824907</v>
      </c>
      <c r="AQ6" s="47">
        <f>VLOOKUP($A18,dXdata!DATA,MATCH(AP$3,dXdata!IDS,0) + 1,FALSE)</f>
        <v>2.6589821433109986</v>
      </c>
      <c r="AR6" s="83">
        <f>VLOOKUP($A6,dXdata!DATA,MATCH(AR$3,dXdata!IDS,0) + 1,FALSE)</f>
        <v>111.692083</v>
      </c>
      <c r="AS6" s="83">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4">
        <f>VLOOKUP($A6,dXdata!DATA,MATCH(BB$3,dXdata!IDS,0) + 1,FALSE)</f>
        <v>0.58736517719568571</v>
      </c>
      <c r="BC6" s="84">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20">
        <v>42826</v>
      </c>
      <c r="B7" s="81">
        <f>VLOOKUP($A7,dXdata!DATA,MATCH(B$3,dXdata!IDS,0) + 1,FALSE)</f>
        <v>1.77121771217712</v>
      </c>
      <c r="C7" s="81">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1">
        <f>VLOOKUP($A7,dXdata!DATA,MATCH(T$3,dXdata!IDS,0) + 1,FALSE)</f>
        <v>-1.7759121730707039</v>
      </c>
      <c r="U7" s="81">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1">
        <f>VLOOKUP($A7,dXdata!DATA,MATCH(Z$3,dXdata!IDS,0) + 1,FALSE)</f>
        <v>-0.32421647684762744</v>
      </c>
      <c r="AA7" s="81">
        <f>VLOOKUP($A19,dXdata!DATA,MATCH(Z$3,dXdata!IDS,0) + 1,FALSE)</f>
        <v>-1.334445371142623</v>
      </c>
      <c r="AB7" s="81">
        <f>VLOOKUP($A7,dXdata!DATA,MATCH(AB$3,dXdata!IDS,0) + 1,FALSE)</f>
        <v>51.06</v>
      </c>
      <c r="AC7" s="81">
        <f>VLOOKUP($A19,dXdata!DATA,MATCH(AB$3,dXdata!IDS,0) + 1,FALSE)</f>
        <v>66.25</v>
      </c>
      <c r="AD7" s="81" t="e">
        <f>VLOOKUP($A7,dXdata!DATA,MATCH(AD$3,dXdata!IDS,0) + 1,FALSE)</f>
        <v>#N/A</v>
      </c>
      <c r="AE7" s="81"/>
      <c r="AF7" s="48">
        <f>VLOOKUP($A7,dXdata!DATA,MATCH(AF$3,dXdata!IDS,0) + 1,FALSE)</f>
        <v>1246.337</v>
      </c>
      <c r="AG7" s="48">
        <f>VLOOKUP($A19,dXdata!DATA,MATCH(AF$3,dXdata!IDS,0) + 1,FALSE)</f>
        <v>1267.3440000000001</v>
      </c>
      <c r="AH7" s="47">
        <f>VLOOKUP($A7,dXdata!DATA,MATCH(AH$3,dXdata!IDS,0) + 1,FALSE)</f>
        <v>3.4111075212930775</v>
      </c>
      <c r="AI7" s="47"/>
      <c r="AJ7" s="81">
        <f>VLOOKUP($A7,dXdata!DATA,MATCH(AJ$3,dXdata!IDS,0) + 1,FALSE)</f>
        <v>2.7</v>
      </c>
      <c r="AK7" s="81"/>
      <c r="AL7" s="81">
        <f>VLOOKUP($A7,dXdata!DATA,MATCH(AL$3,dXdata!IDS,0) + 1,FALSE)</f>
        <v>0.75</v>
      </c>
      <c r="AM7" s="81"/>
      <c r="AN7" s="47">
        <f>VLOOKUP($A7,dXdata!DATA,MATCH(AN$3,dXdata!IDS,0) + 1,FALSE)</f>
        <v>6.7319459999999998</v>
      </c>
      <c r="AO7" s="47"/>
      <c r="AP7" s="47">
        <f>VLOOKUP($A7,dXdata!DATA,MATCH(AP$3,dXdata!IDS,0) + 1,FALSE)</f>
        <v>2.7215222442364757</v>
      </c>
      <c r="AQ7" s="47"/>
      <c r="AR7" s="83">
        <f>VLOOKUP($A7,dXdata!DATA,MATCH(AR$3,dXdata!IDS,0) + 1,FALSE)</f>
        <v>109.403066</v>
      </c>
      <c r="AS7" s="83"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4">
        <f>VLOOKUP($A7,dXdata!DATA,MATCH(BB$3,dXdata!IDS,0) + 1,FALSE)</f>
        <v>0.59799757281553401</v>
      </c>
      <c r="BC7" s="84"/>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20">
        <v>42856</v>
      </c>
      <c r="B8" s="81">
        <f>VLOOKUP($A8,dXdata!DATA,MATCH(B$3,dXdata!IDS,0) + 1,FALSE)</f>
        <v>1.3980868285504044</v>
      </c>
      <c r="C8" s="81">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1">
        <f>VLOOKUP($A8,dXdata!DATA,MATCH(T$3,dXdata!IDS,0) + 1,FALSE)</f>
        <v>-0.6239737274220003</v>
      </c>
      <c r="U8" s="81">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1">
        <f>VLOOKUP($A8,dXdata!DATA,MATCH(Z$3,dXdata!IDS,0) + 1,FALSE)</f>
        <v>-1.4116084032217868</v>
      </c>
      <c r="AA8" s="81">
        <f>VLOOKUP($A20,dXdata!DATA,MATCH(Z$3,dXdata!IDS,0) + 1,FALSE)</f>
        <v>0.31163143266235149</v>
      </c>
      <c r="AB8" s="81">
        <f>VLOOKUP($A8,dXdata!DATA,MATCH(AB$3,dXdata!IDS,0) + 1,FALSE)</f>
        <v>48.48</v>
      </c>
      <c r="AC8" s="81">
        <f>VLOOKUP($A20,dXdata!DATA,MATCH(AB$3,dXdata!IDS,0) + 1,FALSE)</f>
        <v>69.98</v>
      </c>
      <c r="AD8" s="81" t="e">
        <f>VLOOKUP($A8,dXdata!DATA,MATCH(AD$3,dXdata!IDS,0) + 1,FALSE)</f>
        <v>#N/A</v>
      </c>
      <c r="AE8" s="81"/>
      <c r="AF8" s="48">
        <f>VLOOKUP($A8,dXdata!DATA,MATCH(AF$3,dXdata!IDS,0) + 1,FALSE)</f>
        <v>1248.0875833333332</v>
      </c>
      <c r="AG8" s="48">
        <f>VLOOKUP($A20,dXdata!DATA,MATCH(AF$3,dXdata!IDS,0) + 1,FALSE)</f>
        <v>1268.8745833333332</v>
      </c>
      <c r="AH8" s="47">
        <f>VLOOKUP($A8,dXdata!DATA,MATCH(AH$3,dXdata!IDS,0) + 1,FALSE)</f>
        <v>4.2269888126508892</v>
      </c>
      <c r="AI8" s="47"/>
      <c r="AJ8" s="81">
        <f>VLOOKUP($A8,dXdata!DATA,MATCH(AJ$3,dXdata!IDS,0) + 1,FALSE)</f>
        <v>2.7</v>
      </c>
      <c r="AK8" s="81"/>
      <c r="AL8" s="81">
        <f>VLOOKUP($A8,dXdata!DATA,MATCH(AL$3,dXdata!IDS,0) + 1,FALSE)</f>
        <v>0.75</v>
      </c>
      <c r="AM8" s="81"/>
      <c r="AN8" s="47">
        <f>VLOOKUP($A8,dXdata!DATA,MATCH(AN$3,dXdata!IDS,0) + 1,FALSE)</f>
        <v>6.794861</v>
      </c>
      <c r="AO8" s="47"/>
      <c r="AP8" s="47">
        <f>VLOOKUP($A8,dXdata!DATA,MATCH(AP$3,dXdata!IDS,0) + 1,FALSE)</f>
        <v>2.750647117339132</v>
      </c>
      <c r="AQ8" s="47"/>
      <c r="AR8" s="83">
        <f>VLOOKUP($A8,dXdata!DATA,MATCH(AR$3,dXdata!IDS,0) + 1,FALSE)</f>
        <v>111.52138100000001</v>
      </c>
      <c r="AS8" s="83"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4">
        <f>VLOOKUP($A8,dXdata!DATA,MATCH(BB$3,dXdata!IDS,0) + 1,FALSE)</f>
        <v>0.54811174340403512</v>
      </c>
      <c r="BC8" s="84"/>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20">
        <v>42887</v>
      </c>
      <c r="B9" s="81">
        <f>VLOOKUP($A9,dXdata!DATA,MATCH(B$3,dXdata!IDS,0) + 1,FALSE)</f>
        <v>0.65885797950220315</v>
      </c>
      <c r="C9" s="81">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1">
        <f>VLOOKUP($A9,dXdata!DATA,MATCH(T$3,dXdata!IDS,0) + 1,FALSE)</f>
        <v>-0.23163467902052037</v>
      </c>
      <c r="U9" s="81">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1">
        <f>VLOOKUP($A9,dXdata!DATA,MATCH(Z$3,dXdata!IDS,0) + 1,FALSE)</f>
        <v>-1.8530940801609885</v>
      </c>
      <c r="AA9" s="81">
        <f>VLOOKUP($A21,dXdata!DATA,MATCH(Z$3,dXdata!IDS,0) + 1,FALSE)</f>
        <v>1.7428449380606725</v>
      </c>
      <c r="AB9" s="81">
        <f>VLOOKUP($A9,dXdata!DATA,MATCH(AB$3,dXdata!IDS,0) + 1,FALSE)</f>
        <v>45.18</v>
      </c>
      <c r="AC9" s="81">
        <f>VLOOKUP($A21,dXdata!DATA,MATCH(AB$3,dXdata!IDS,0) + 1,FALSE)</f>
        <v>67.87</v>
      </c>
      <c r="AD9" s="81" t="e">
        <f>VLOOKUP($A9,dXdata!DATA,MATCH(AD$3,dXdata!IDS,0) + 1,FALSE)</f>
        <v>#N/A</v>
      </c>
      <c r="AE9" s="81"/>
      <c r="AF9" s="48">
        <f>VLOOKUP($A9,dXdata!DATA,MATCH(AF$3,dXdata!IDS,0) + 1,FALSE)</f>
        <v>1249.8381666666667</v>
      </c>
      <c r="AG9" s="48">
        <f>VLOOKUP($A21,dXdata!DATA,MATCH(AF$3,dXdata!IDS,0) + 1,FALSE)</f>
        <v>1270.4051666666667</v>
      </c>
      <c r="AH9" s="47">
        <f>VLOOKUP($A9,dXdata!DATA,MATCH(AH$3,dXdata!IDS,0) + 1,FALSE)</f>
        <v>3.9775265687402639</v>
      </c>
      <c r="AI9" s="47"/>
      <c r="AJ9" s="81">
        <f>VLOOKUP($A9,dXdata!DATA,MATCH(AJ$3,dXdata!IDS,0) + 1,FALSE)</f>
        <v>2.7</v>
      </c>
      <c r="AK9" s="81"/>
      <c r="AL9" s="81">
        <f>VLOOKUP($A9,dXdata!DATA,MATCH(AL$3,dXdata!IDS,0) + 1,FALSE)</f>
        <v>0.75</v>
      </c>
      <c r="AM9" s="81"/>
      <c r="AN9" s="47">
        <f>VLOOKUP($A9,dXdata!DATA,MATCH(AN$3,dXdata!IDS,0) + 1,FALSE)</f>
        <v>6.8457819999999998</v>
      </c>
      <c r="AO9" s="47"/>
      <c r="AP9" s="47">
        <f>VLOOKUP($A9,dXdata!DATA,MATCH(AP$3,dXdata!IDS,0) + 1,FALSE)</f>
        <v>2.7544800421843036</v>
      </c>
      <c r="AQ9" s="47"/>
      <c r="AR9" s="83">
        <f>VLOOKUP($A9,dXdata!DATA,MATCH(AR$3,dXdata!IDS,0) + 1,FALSE)</f>
        <v>111.516792</v>
      </c>
      <c r="AS9" s="83"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4">
        <f>VLOOKUP($A9,dXdata!DATA,MATCH(BB$3,dXdata!IDS,0) + 1,FALSE)</f>
        <v>0.56990679094540608</v>
      </c>
      <c r="BC9" s="84"/>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20">
        <v>42917</v>
      </c>
      <c r="B10" s="81">
        <f>VLOOKUP($A10,dXdata!DATA,MATCH(B$3,dXdata!IDS,0) + 1,FALSE)</f>
        <v>1.3245033112582627</v>
      </c>
      <c r="C10" s="81">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1">
        <f>VLOOKUP($A10,dXdata!DATA,MATCH(T$3,dXdata!IDS,0) + 1,FALSE)</f>
        <v>0.95741168702541124</v>
      </c>
      <c r="U10" s="81">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1">
        <f>VLOOKUP($A10,dXdata!DATA,MATCH(Z$3,dXdata!IDS,0) + 1,FALSE)</f>
        <v>-1.0851278600269021</v>
      </c>
      <c r="AA10" s="81">
        <f>VLOOKUP($A22,dXdata!DATA,MATCH(Z$3,dXdata!IDS,0) + 1,FALSE)</f>
        <v>1.8283867675822796</v>
      </c>
      <c r="AB10" s="81">
        <f>VLOOKUP($A10,dXdata!DATA,MATCH(AB$3,dXdata!IDS,0) + 1,FALSE)</f>
        <v>46.63</v>
      </c>
      <c r="AC10" s="81">
        <f>VLOOKUP($A22,dXdata!DATA,MATCH(AB$3,dXdata!IDS,0) + 1,FALSE)</f>
        <v>70.98</v>
      </c>
      <c r="AD10" s="81" t="e">
        <f>VLOOKUP($A10,dXdata!DATA,MATCH(AD$3,dXdata!IDS,0) + 1,FALSE)</f>
        <v>#N/A</v>
      </c>
      <c r="AE10" s="81"/>
      <c r="AF10" s="48">
        <f>VLOOKUP($A10,dXdata!DATA,MATCH(AF$3,dXdata!IDS,0) + 1,FALSE)</f>
        <v>1251.5887499999999</v>
      </c>
      <c r="AG10" s="48">
        <f>VLOOKUP($A22,dXdata!DATA,MATCH(AF$3,dXdata!IDS,0) + 1,FALSE)</f>
        <v>1271.9357500000001</v>
      </c>
      <c r="AH10" s="47">
        <f>VLOOKUP($A10,dXdata!DATA,MATCH(AH$3,dXdata!IDS,0) + 1,FALSE)</f>
        <v>3.3196558597889059</v>
      </c>
      <c r="AI10" s="47"/>
      <c r="AJ10" s="81">
        <f>VLOOKUP($A10,dXdata!DATA,MATCH(AJ$3,dXdata!IDS,0) + 1,FALSE)</f>
        <v>2.95</v>
      </c>
      <c r="AK10" s="81"/>
      <c r="AL10" s="81">
        <f>VLOOKUP($A10,dXdata!DATA,MATCH(AL$3,dXdata!IDS,0) + 1,FALSE)</f>
        <v>1</v>
      </c>
      <c r="AM10" s="81"/>
      <c r="AN10" s="47">
        <f>VLOOKUP($A10,dXdata!DATA,MATCH(AN$3,dXdata!IDS,0) + 1,FALSE)</f>
        <v>6.7957280000000004</v>
      </c>
      <c r="AO10" s="47"/>
      <c r="AP10" s="47">
        <f>VLOOKUP($A10,dXdata!DATA,MATCH(AP$3,dXdata!IDS,0) + 1,FALSE)</f>
        <v>2.719745500191745</v>
      </c>
      <c r="AQ10" s="47"/>
      <c r="AR10" s="83">
        <f>VLOOKUP($A10,dXdata!DATA,MATCH(AR$3,dXdata!IDS,0) + 1,FALSE)</f>
        <v>113.571958</v>
      </c>
      <c r="AS10" s="83"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4">
        <f>VLOOKUP($A10,dXdata!DATA,MATCH(BB$3,dXdata!IDS,0) + 1,FALSE)</f>
        <v>0.54914458235491448</v>
      </c>
      <c r="BC10" s="84"/>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20">
        <v>42948</v>
      </c>
      <c r="B11" s="81">
        <f>VLOOKUP($A11,dXdata!DATA,MATCH(B$3,dXdata!IDS,0) + 1,FALSE)</f>
        <v>1.247248716067495</v>
      </c>
      <c r="C11" s="81">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1">
        <f>VLOOKUP($A11,dXdata!DATA,MATCH(T$3,dXdata!IDS,0) + 1,FALSE)</f>
        <v>2.9860650298606517</v>
      </c>
      <c r="U11" s="81">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1">
        <f>VLOOKUP($A11,dXdata!DATA,MATCH(Z$3,dXdata!IDS,0) + 1,FALSE)</f>
        <v>-2.5337837837835497E-2</v>
      </c>
      <c r="AA11" s="81">
        <f>VLOOKUP($A23,dXdata!DATA,MATCH(Z$3,dXdata!IDS,0) + 1,FALSE)</f>
        <v>0.41395623891187228</v>
      </c>
      <c r="AB11" s="81">
        <f>VLOOKUP($A11,dXdata!DATA,MATCH(AB$3,dXdata!IDS,0) + 1,FALSE)</f>
        <v>48.04</v>
      </c>
      <c r="AC11" s="81">
        <f>VLOOKUP($A23,dXdata!DATA,MATCH(AB$3,dXdata!IDS,0) + 1,FALSE)</f>
        <v>68.06</v>
      </c>
      <c r="AD11" s="81" t="e">
        <f>VLOOKUP($A11,dXdata!DATA,MATCH(AD$3,dXdata!IDS,0) + 1,FALSE)</f>
        <v>#N/A</v>
      </c>
      <c r="AE11" s="81"/>
      <c r="AF11" s="48">
        <f>VLOOKUP($A11,dXdata!DATA,MATCH(AF$3,dXdata!IDS,0) + 1,FALSE)</f>
        <v>1253.3393333333333</v>
      </c>
      <c r="AG11" s="48">
        <f>VLOOKUP($A23,dXdata!DATA,MATCH(AF$3,dXdata!IDS,0) + 1,FALSE)</f>
        <v>1273.4663333333333</v>
      </c>
      <c r="AH11" s="47">
        <f>VLOOKUP($A11,dXdata!DATA,MATCH(AH$3,dXdata!IDS,0) + 1,FALSE)</f>
        <v>2.9796692148358117</v>
      </c>
      <c r="AI11" s="47"/>
      <c r="AJ11" s="81">
        <f>VLOOKUP($A11,dXdata!DATA,MATCH(AJ$3,dXdata!IDS,0) + 1,FALSE)</f>
        <v>2.95</v>
      </c>
      <c r="AK11" s="81"/>
      <c r="AL11" s="81">
        <f>VLOOKUP($A11,dXdata!DATA,MATCH(AL$3,dXdata!IDS,0) + 1,FALSE)</f>
        <v>1</v>
      </c>
      <c r="AM11" s="81"/>
      <c r="AN11" s="47">
        <f>VLOOKUP($A11,dXdata!DATA,MATCH(AN$3,dXdata!IDS,0) + 1,FALSE)</f>
        <v>6.758273</v>
      </c>
      <c r="AO11" s="47"/>
      <c r="AP11" s="47">
        <f>VLOOKUP($A11,dXdata!DATA,MATCH(AP$3,dXdata!IDS,0) + 1,FALSE)</f>
        <v>2.671736386675553</v>
      </c>
      <c r="AQ11" s="47"/>
      <c r="AR11" s="83">
        <f>VLOOKUP($A11,dXdata!DATA,MATCH(AR$3,dXdata!IDS,0) + 1,FALSE)</f>
        <v>121.692031</v>
      </c>
      <c r="AS11" s="83"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4">
        <f>VLOOKUP($A11,dXdata!DATA,MATCH(BB$3,dXdata!IDS,0) + 1,FALSE)</f>
        <v>0.53257978723404253</v>
      </c>
      <c r="BC11" s="84"/>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20">
        <v>42979</v>
      </c>
      <c r="B12" s="81">
        <f>VLOOKUP($A12,dXdata!DATA,MATCH(B$3,dXdata!IDS,0) + 1,FALSE)</f>
        <v>1.4001473839351464</v>
      </c>
      <c r="C12" s="81">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1">
        <f>VLOOKUP($A12,dXdata!DATA,MATCH(T$3,dXdata!IDS,0) + 1,FALSE)</f>
        <v>3.1218864164729299</v>
      </c>
      <c r="U12" s="81">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1">
        <f>VLOOKUP($A12,dXdata!DATA,MATCH(Z$3,dXdata!IDS,0) + 1,FALSE)</f>
        <v>1.6687952320136201</v>
      </c>
      <c r="AA12" s="81">
        <f>VLOOKUP($A24,dXdata!DATA,MATCH(Z$3,dXdata!IDS,0) + 1,FALSE)</f>
        <v>-0.50247047985930715</v>
      </c>
      <c r="AB12" s="81">
        <f>VLOOKUP($A12,dXdata!DATA,MATCH(AB$3,dXdata!IDS,0) + 1,FALSE)</f>
        <v>49.82</v>
      </c>
      <c r="AC12" s="81">
        <f>VLOOKUP($A24,dXdata!DATA,MATCH(AB$3,dXdata!IDS,0) + 1,FALSE)</f>
        <v>70.23</v>
      </c>
      <c r="AD12" s="81" t="e">
        <f>VLOOKUP($A12,dXdata!DATA,MATCH(AD$3,dXdata!IDS,0) + 1,FALSE)</f>
        <v>#N/A</v>
      </c>
      <c r="AE12" s="81"/>
      <c r="AF12" s="48">
        <f>VLOOKUP($A12,dXdata!DATA,MATCH(AF$3,dXdata!IDS,0) + 1,FALSE)</f>
        <v>1255.0899166666668</v>
      </c>
      <c r="AG12" s="48">
        <f>VLOOKUP($A24,dXdata!DATA,MATCH(AF$3,dXdata!IDS,0) + 1,FALSE)</f>
        <v>1274.9969166666667</v>
      </c>
      <c r="AH12" s="47">
        <f>VLOOKUP($A12,dXdata!DATA,MATCH(AH$3,dXdata!IDS,0) + 1,FALSE)</f>
        <v>2.9770961697147769</v>
      </c>
      <c r="AI12" s="47"/>
      <c r="AJ12" s="81">
        <f>VLOOKUP($A12,dXdata!DATA,MATCH(AJ$3,dXdata!IDS,0) + 1,FALSE)</f>
        <v>3.2</v>
      </c>
      <c r="AK12" s="81"/>
      <c r="AL12" s="81">
        <f>VLOOKUP($A12,dXdata!DATA,MATCH(AL$3,dXdata!IDS,0) + 1,FALSE)</f>
        <v>1.25</v>
      </c>
      <c r="AM12" s="81"/>
      <c r="AN12" s="47">
        <f>VLOOKUP($A12,dXdata!DATA,MATCH(AN$3,dXdata!IDS,0) + 1,FALSE)</f>
        <v>6.8704289999999997</v>
      </c>
      <c r="AO12" s="47"/>
      <c r="AP12" s="47">
        <f>VLOOKUP($A12,dXdata!DATA,MATCH(AP$3,dXdata!IDS,0) + 1,FALSE)</f>
        <v>2.7255750072828229</v>
      </c>
      <c r="AQ12" s="47"/>
      <c r="AR12" s="83">
        <f>VLOOKUP($A12,dXdata!DATA,MATCH(AR$3,dXdata!IDS,0) + 1,FALSE)</f>
        <v>112.44416</v>
      </c>
      <c r="AS12" s="83"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4">
        <f>VLOOKUP($A12,dXdata!DATA,MATCH(BB$3,dXdata!IDS,0) + 1,FALSE)</f>
        <v>0.44764237599510104</v>
      </c>
      <c r="BC12" s="84"/>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1160.6541759199999</v>
      </c>
    </row>
    <row r="13" spans="1:67" x14ac:dyDescent="0.25">
      <c r="A13" s="120">
        <v>43009</v>
      </c>
      <c r="B13" s="81">
        <f>VLOOKUP($A13,dXdata!DATA,MATCH(B$3,dXdata!IDS,0) + 1,FALSE)</f>
        <v>1.3939838591342513</v>
      </c>
      <c r="C13" s="81">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1">
        <f>VLOOKUP($A13,dXdata!DATA,MATCH(T$3,dXdata!IDS,0) + 1,FALSE)</f>
        <v>3.6532713384257676</v>
      </c>
      <c r="U13" s="81">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1">
        <f>VLOOKUP($A13,dXdata!DATA,MATCH(Z$3,dXdata!IDS,0) + 1,FALSE)</f>
        <v>3.3689470963294887</v>
      </c>
      <c r="AA13" s="81">
        <f>VLOOKUP($A25,dXdata!DATA,MATCH(Z$3,dXdata!IDS,0) + 1,FALSE)</f>
        <v>-1.3920146703342517</v>
      </c>
      <c r="AB13" s="81">
        <f>VLOOKUP($A13,dXdata!DATA,MATCH(AB$3,dXdata!IDS,0) + 1,FALSE)</f>
        <v>51.58</v>
      </c>
      <c r="AC13" s="81">
        <f>VLOOKUP($A25,dXdata!DATA,MATCH(AB$3,dXdata!IDS,0) + 1,FALSE)</f>
        <v>70.75</v>
      </c>
      <c r="AD13" s="81" t="e">
        <f>VLOOKUP($A13,dXdata!DATA,MATCH(AD$3,dXdata!IDS,0) + 1,FALSE)</f>
        <v>#N/A</v>
      </c>
      <c r="AE13" s="81"/>
      <c r="AF13" s="48">
        <f>VLOOKUP($A13,dXdata!DATA,MATCH(AF$3,dXdata!IDS,0) + 1,FALSE)</f>
        <v>1256.8405</v>
      </c>
      <c r="AG13" s="48">
        <f>VLOOKUP($A25,dXdata!DATA,MATCH(AF$3,dXdata!IDS,0) + 1,FALSE)</f>
        <v>1276.5274999999999</v>
      </c>
      <c r="AH13" s="47">
        <f>VLOOKUP($A13,dXdata!DATA,MATCH(AH$3,dXdata!IDS,0) + 1,FALSE)</f>
        <v>3.0464789806658787</v>
      </c>
      <c r="AI13" s="47"/>
      <c r="AJ13" s="81">
        <f>VLOOKUP($A13,dXdata!DATA,MATCH(AJ$3,dXdata!IDS,0) + 1,FALSE)</f>
        <v>3.2</v>
      </c>
      <c r="AK13" s="81"/>
      <c r="AL13" s="81">
        <f>VLOOKUP($A13,dXdata!DATA,MATCH(AL$3,dXdata!IDS,0) + 1,FALSE)</f>
        <v>1.25</v>
      </c>
      <c r="AM13" s="81"/>
      <c r="AN13" s="47">
        <f>VLOOKUP($A13,dXdata!DATA,MATCH(AN$3,dXdata!IDS,0) + 1,FALSE)</f>
        <v>6.9847279999999996</v>
      </c>
      <c r="AO13" s="47"/>
      <c r="AP13" s="47">
        <f>VLOOKUP($A13,dXdata!DATA,MATCH(AP$3,dXdata!IDS,0) + 1,FALSE)</f>
        <v>2.7269081238022879</v>
      </c>
      <c r="AQ13" s="47"/>
      <c r="AR13" s="83">
        <f>VLOOKUP($A13,dXdata!DATA,MATCH(AR$3,dXdata!IDS,0) + 1,FALSE)</f>
        <v>116.616759</v>
      </c>
      <c r="AS13" s="83"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4">
        <f>VLOOKUP($A13,dXdata!DATA,MATCH(BB$3,dXdata!IDS,0) + 1,FALSE)</f>
        <v>0.56336405529953915</v>
      </c>
      <c r="BC13" s="84"/>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20">
        <v>43040</v>
      </c>
      <c r="B14" s="81">
        <f>VLOOKUP($A14,dXdata!DATA,MATCH(B$3,dXdata!IDS,0) + 1,FALSE)</f>
        <v>2.584933530280642</v>
      </c>
      <c r="C14" s="81">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1">
        <f>VLOOKUP($A14,dXdata!DATA,MATCH(T$3,dXdata!IDS,0) + 1,FALSE)</f>
        <v>2.3746701846965701</v>
      </c>
      <c r="U14" s="81">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1">
        <f>VLOOKUP($A14,dXdata!DATA,MATCH(Z$3,dXdata!IDS,0) + 1,FALSE)</f>
        <v>3.5946861161760824</v>
      </c>
      <c r="AA14" s="81">
        <f>VLOOKUP($A26,dXdata!DATA,MATCH(Z$3,dXdata!IDS,0) + 1,FALSE)</f>
        <v>-3.3526108456949366E-2</v>
      </c>
      <c r="AB14" s="81">
        <f>VLOOKUP($A14,dXdata!DATA,MATCH(AB$3,dXdata!IDS,0) + 1,FALSE)</f>
        <v>56.64</v>
      </c>
      <c r="AC14" s="81">
        <f>VLOOKUP($A26,dXdata!DATA,MATCH(AB$3,dXdata!IDS,0) + 1,FALSE)</f>
        <v>56.96</v>
      </c>
      <c r="AD14" s="81" t="e">
        <f>VLOOKUP($A14,dXdata!DATA,MATCH(AD$3,dXdata!IDS,0) + 1,FALSE)</f>
        <v>#N/A</v>
      </c>
      <c r="AE14" s="81"/>
      <c r="AF14" s="48">
        <f>VLOOKUP($A14,dXdata!DATA,MATCH(AF$3,dXdata!IDS,0) + 1,FALSE)</f>
        <v>1258.5910833333332</v>
      </c>
      <c r="AG14" s="48">
        <f>VLOOKUP($A26,dXdata!DATA,MATCH(AF$3,dXdata!IDS,0) + 1,FALSE)</f>
        <v>1278.0580833333333</v>
      </c>
      <c r="AH14" s="47">
        <f>VLOOKUP($A14,dXdata!DATA,MATCH(AH$3,dXdata!IDS,0) + 1,FALSE)</f>
        <v>3.145708709909778</v>
      </c>
      <c r="AI14" s="47"/>
      <c r="AJ14" s="81">
        <f>VLOOKUP($A14,dXdata!DATA,MATCH(AJ$3,dXdata!IDS,0) + 1,FALSE)</f>
        <v>3.2</v>
      </c>
      <c r="AK14" s="81"/>
      <c r="AL14" s="81">
        <f>VLOOKUP($A14,dXdata!DATA,MATCH(AL$3,dXdata!IDS,0) + 1,FALSE)</f>
        <v>1.25</v>
      </c>
      <c r="AM14" s="81"/>
      <c r="AN14" s="47">
        <f>VLOOKUP($A14,dXdata!DATA,MATCH(AN$3,dXdata!IDS,0) + 1,FALSE)</f>
        <v>6.8971289999999996</v>
      </c>
      <c r="AO14" s="47"/>
      <c r="AP14" s="47">
        <f>VLOOKUP($A14,dXdata!DATA,MATCH(AP$3,dXdata!IDS,0) + 1,FALSE)</f>
        <v>2.6924798203572888</v>
      </c>
      <c r="AQ14" s="47"/>
      <c r="AR14" s="83">
        <f>VLOOKUP($A14,dXdata!DATA,MATCH(AR$3,dXdata!IDS,0) + 1,FALSE)</f>
        <v>121.054918</v>
      </c>
      <c r="AS14" s="83"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4">
        <f>VLOOKUP($A14,dXdata!DATA,MATCH(BB$3,dXdata!IDS,0) + 1,FALSE)</f>
        <v>0.68461911693352728</v>
      </c>
      <c r="BC14" s="84"/>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20">
        <v>43070</v>
      </c>
      <c r="B15" s="81">
        <f>VLOOKUP($A15,dXdata!DATA,MATCH(B$3,dXdata!IDS,0) + 1,FALSE)</f>
        <v>1.9955654101995401</v>
      </c>
      <c r="C15" s="81">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1">
        <f>VLOOKUP($A15,dXdata!DATA,MATCH(T$3,dXdata!IDS,0) + 1,FALSE)</f>
        <v>3.2829940906106359</v>
      </c>
      <c r="U15" s="81">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1">
        <f>VLOOKUP($A15,dXdata!DATA,MATCH(Z$3,dXdata!IDS,0) + 1,FALSE)</f>
        <v>3.818574514038886</v>
      </c>
      <c r="AA15" s="81">
        <f>VLOOKUP($A27,dXdata!DATA,MATCH(Z$3,dXdata!IDS,0) + 1,FALSE)</f>
        <v>-1.6643088957313257E-2</v>
      </c>
      <c r="AB15" s="81">
        <f>VLOOKUP($A15,dXdata!DATA,MATCH(AB$3,dXdata!IDS,0) + 1,FALSE)</f>
        <v>57.88</v>
      </c>
      <c r="AC15" s="81">
        <f>VLOOKUP($A27,dXdata!DATA,MATCH(AB$3,dXdata!IDS,0) + 1,FALSE)</f>
        <v>49.52</v>
      </c>
      <c r="AD15" s="81" t="e">
        <f>VLOOKUP($A15,dXdata!DATA,MATCH(AD$3,dXdata!IDS,0) + 1,FALSE)</f>
        <v>#N/A</v>
      </c>
      <c r="AE15" s="81"/>
      <c r="AF15" s="48">
        <f>VLOOKUP($A15,dXdata!DATA,MATCH(AF$3,dXdata!IDS,0) + 1,FALSE)</f>
        <v>1260.3416666666667</v>
      </c>
      <c r="AG15" s="48">
        <f>VLOOKUP($A27,dXdata!DATA,MATCH(AF$3,dXdata!IDS,0) + 1,FALSE)</f>
        <v>1279.5886666666668</v>
      </c>
      <c r="AH15" s="47">
        <f>VLOOKUP($A15,dXdata!DATA,MATCH(AH$3,dXdata!IDS,0) + 1,FALSE)</f>
        <v>3.1327822924175797</v>
      </c>
      <c r="AI15" s="47"/>
      <c r="AJ15" s="81">
        <f>VLOOKUP($A15,dXdata!DATA,MATCH(AJ$3,dXdata!IDS,0) + 1,FALSE)</f>
        <v>3.2</v>
      </c>
      <c r="AK15" s="81"/>
      <c r="AL15" s="81">
        <f>VLOOKUP($A15,dXdata!DATA,MATCH(AL$3,dXdata!IDS,0) + 1,FALSE)</f>
        <v>1.25</v>
      </c>
      <c r="AM15" s="81"/>
      <c r="AN15" s="47">
        <f>VLOOKUP($A15,dXdata!DATA,MATCH(AN$3,dXdata!IDS,0) + 1,FALSE)</f>
        <v>6.8710519999999997</v>
      </c>
      <c r="AO15" s="47"/>
      <c r="AP15" s="47">
        <f>VLOOKUP($A15,dXdata!DATA,MATCH(AP$3,dXdata!IDS,0) + 1,FALSE)</f>
        <v>2.6649745497398922</v>
      </c>
      <c r="AQ15" s="47"/>
      <c r="AR15" s="83">
        <f>VLOOKUP($A15,dXdata!DATA,MATCH(AR$3,dXdata!IDS,0) + 1,FALSE)</f>
        <v>128.33478099999999</v>
      </c>
      <c r="AS15" s="83"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4">
        <f>VLOOKUP($A15,dXdata!DATA,MATCH(BB$3,dXdata!IDS,0) + 1,FALSE)</f>
        <v>0.823240589198036</v>
      </c>
      <c r="BC15" s="84"/>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1"/>
      <c r="E16" s="47"/>
      <c r="G16" s="47"/>
      <c r="I16" s="47"/>
      <c r="K16" s="47"/>
      <c r="M16" s="48"/>
      <c r="O16" s="47"/>
      <c r="Q16" s="48"/>
      <c r="S16" s="47"/>
      <c r="U16" s="81"/>
      <c r="W16" s="47"/>
      <c r="Y16" s="47"/>
      <c r="AA16" s="81"/>
      <c r="AC16" s="81"/>
      <c r="AE16" s="81"/>
      <c r="AG16" s="48"/>
      <c r="AI16" s="47"/>
      <c r="AK16" s="81"/>
      <c r="AM16" s="81"/>
      <c r="AO16" s="47"/>
      <c r="AQ16" s="47"/>
      <c r="AS16" s="83"/>
      <c r="AU16" s="48"/>
      <c r="AW16" s="48"/>
      <c r="AY16" s="48"/>
      <c r="BA16" s="48"/>
      <c r="BC16" s="84"/>
      <c r="BE16" s="47"/>
      <c r="BG16" s="47"/>
      <c r="BI16" s="48"/>
      <c r="BK16" s="48"/>
      <c r="BM16" s="48"/>
    </row>
    <row r="17" spans="1:65" x14ac:dyDescent="0.25">
      <c r="A17" s="46">
        <v>43132</v>
      </c>
      <c r="C17" s="81"/>
      <c r="E17" s="47"/>
      <c r="G17" s="47"/>
      <c r="I17" s="47"/>
      <c r="K17" s="47"/>
      <c r="M17" s="48"/>
      <c r="O17" s="47"/>
      <c r="Q17" s="48"/>
      <c r="S17" s="47"/>
      <c r="U17" s="81"/>
      <c r="W17" s="47"/>
      <c r="Y17" s="47"/>
      <c r="AA17" s="81"/>
      <c r="AC17" s="81"/>
      <c r="AE17" s="81"/>
      <c r="AG17" s="48"/>
      <c r="AI17" s="47"/>
      <c r="AK17" s="81"/>
      <c r="AM17" s="81"/>
      <c r="AO17" s="47"/>
      <c r="AQ17" s="47"/>
      <c r="AS17" s="83"/>
      <c r="AU17" s="48"/>
      <c r="AW17" s="48"/>
      <c r="AY17" s="48"/>
      <c r="BA17" s="48"/>
      <c r="BC17" s="84"/>
      <c r="BE17" s="47"/>
      <c r="BG17" s="47"/>
      <c r="BI17" s="48"/>
      <c r="BK17" s="48"/>
      <c r="BM17" s="48"/>
    </row>
    <row r="18" spans="1:65" x14ac:dyDescent="0.25">
      <c r="A18" s="46">
        <v>43160</v>
      </c>
      <c r="C18" s="81"/>
      <c r="E18" s="47"/>
      <c r="G18" s="47"/>
      <c r="I18" s="47"/>
      <c r="K18" s="47"/>
      <c r="M18" s="48"/>
      <c r="O18" s="47"/>
      <c r="Q18" s="48"/>
      <c r="S18" s="47"/>
      <c r="U18" s="81"/>
      <c r="W18" s="47"/>
      <c r="Y18" s="47"/>
      <c r="AA18" s="81"/>
      <c r="AC18" s="81"/>
      <c r="AE18" s="81"/>
      <c r="AG18" s="48"/>
      <c r="AI18" s="47"/>
      <c r="AK18" s="81"/>
      <c r="AM18" s="81"/>
      <c r="AO18" s="47"/>
      <c r="AQ18" s="47"/>
      <c r="AS18" s="83"/>
      <c r="AU18" s="48"/>
      <c r="AW18" s="48"/>
      <c r="AY18" s="48"/>
      <c r="BA18" s="48"/>
      <c r="BC18" s="84"/>
      <c r="BE18" s="47"/>
      <c r="BG18" s="47"/>
      <c r="BI18" s="48"/>
      <c r="BK18" s="48"/>
      <c r="BM18" s="48"/>
    </row>
    <row r="19" spans="1:65" x14ac:dyDescent="0.25">
      <c r="A19" s="46">
        <v>43191</v>
      </c>
      <c r="B19" s="81">
        <f>VLOOKUP($A19,dXdata!DATA,MATCH(B$3,dXdata!IDS,0) + 1,FALSE)</f>
        <v>2.3930384336475541</v>
      </c>
      <c r="C19" s="81"/>
    </row>
    <row r="20" spans="1:65" x14ac:dyDescent="0.25">
      <c r="A20" s="46">
        <v>43221</v>
      </c>
      <c r="B20" s="81">
        <f>VLOOKUP($A20,dXdata!DATA,MATCH(B$3,dXdata!IDS,0) + 1,FALSE)</f>
        <v>2.6124818577648812</v>
      </c>
      <c r="C20" s="81"/>
    </row>
    <row r="21" spans="1:65" x14ac:dyDescent="0.25">
      <c r="A21" s="46">
        <v>43252</v>
      </c>
      <c r="B21" s="81">
        <f>VLOOKUP($A21,dXdata!DATA,MATCH(B$3,dXdata!IDS,0) + 1,FALSE)</f>
        <v>2.6181818181818084</v>
      </c>
      <c r="C21" s="81"/>
    </row>
    <row r="22" spans="1:65" x14ac:dyDescent="0.25">
      <c r="A22" s="46">
        <v>43282</v>
      </c>
      <c r="B22" s="81">
        <f>VLOOKUP($A22,dXdata!DATA,MATCH(B$3,dXdata!IDS,0) + 1,FALSE)</f>
        <v>3.3405954974582652</v>
      </c>
      <c r="C22" s="81"/>
    </row>
    <row r="23" spans="1:65" x14ac:dyDescent="0.25">
      <c r="A23" s="46">
        <v>43313</v>
      </c>
      <c r="B23" s="81">
        <f>VLOOKUP($A23,dXdata!DATA,MATCH(B$3,dXdata!IDS,0) + 1,FALSE)</f>
        <v>2.9710144927536097</v>
      </c>
      <c r="C23" s="81"/>
    </row>
    <row r="24" spans="1:65" x14ac:dyDescent="0.25">
      <c r="A24" s="46">
        <v>43344</v>
      </c>
      <c r="B24" s="81">
        <f>VLOOKUP($A24,dXdata!DATA,MATCH(B$3,dXdata!IDS,0) + 1,FALSE)</f>
        <v>2.7616279069767602</v>
      </c>
      <c r="C24" s="81"/>
    </row>
    <row r="25" spans="1:65" x14ac:dyDescent="0.25">
      <c r="A25" s="46">
        <v>43374</v>
      </c>
      <c r="B25" s="81">
        <f>VLOOKUP($A25,dXdata!DATA,MATCH(B$3,dXdata!IDS,0) + 1,FALSE)</f>
        <v>2.532561505065134</v>
      </c>
      <c r="C25" s="81"/>
    </row>
    <row r="26" spans="1:65" x14ac:dyDescent="0.25">
      <c r="A26" s="46">
        <v>43405</v>
      </c>
      <c r="B26" s="81">
        <f>VLOOKUP($A26,dXdata!DATA,MATCH(B$3,dXdata!IDS,0) + 1,FALSE)</f>
        <v>1.4398848092152639</v>
      </c>
      <c r="C26" s="81"/>
    </row>
    <row r="27" spans="1:65" x14ac:dyDescent="0.25">
      <c r="A27" s="46">
        <v>43435</v>
      </c>
      <c r="B27" s="81">
        <f>VLOOKUP($A27,dXdata!DATA,MATCH(B$3,dXdata!IDS,0) + 1,FALSE)</f>
        <v>1.9565217391304346</v>
      </c>
      <c r="C27" s="81"/>
    </row>
    <row r="28" spans="1:65" x14ac:dyDescent="0.25">
      <c r="A28" s="46">
        <v>43466</v>
      </c>
      <c r="B28" s="81">
        <f>VLOOKUP($A28,dXdata!DATA,MATCH(B$3,dXdata!IDS,0) + 1,FALSE)</f>
        <v>1.0050251256281229</v>
      </c>
      <c r="C28" s="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20"/>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260</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45916</v>
      </c>
      <c r="C15" s="40">
        <v>45916</v>
      </c>
      <c r="D15" s="40">
        <v>45940</v>
      </c>
      <c r="E15" s="40">
        <v>45940</v>
      </c>
      <c r="F15" s="40">
        <v>45940</v>
      </c>
      <c r="G15" s="40">
        <v>45931</v>
      </c>
      <c r="H15" s="40">
        <v>45931</v>
      </c>
      <c r="I15" s="40">
        <v>45931</v>
      </c>
      <c r="J15" s="40">
        <v>45931</v>
      </c>
      <c r="K15" s="40">
        <v>45940</v>
      </c>
      <c r="L15" s="40">
        <v>45931</v>
      </c>
      <c r="M15" s="40">
        <v>45940</v>
      </c>
      <c r="N15" s="40">
        <v>45940</v>
      </c>
      <c r="O15" s="40">
        <v>45938</v>
      </c>
      <c r="P15" s="40">
        <v>45931</v>
      </c>
      <c r="Q15" s="40">
        <v>45940</v>
      </c>
      <c r="R15" s="40">
        <v>45931</v>
      </c>
      <c r="S15" s="40">
        <v>45931</v>
      </c>
      <c r="T15" s="40">
        <v>45931</v>
      </c>
      <c r="U15" s="40">
        <v>45931</v>
      </c>
      <c r="V15" s="40">
        <v>45931</v>
      </c>
      <c r="W15" s="40">
        <v>43188</v>
      </c>
      <c r="X15" s="40">
        <v>45917</v>
      </c>
      <c r="Y15" s="40">
        <v>45938</v>
      </c>
      <c r="Z15" s="40">
        <v>45938</v>
      </c>
      <c r="AA15" s="40">
        <v>45938</v>
      </c>
      <c r="AB15" s="40">
        <v>45938</v>
      </c>
      <c r="AC15" s="40">
        <v>45916</v>
      </c>
      <c r="AD15" s="40">
        <v>45916</v>
      </c>
      <c r="AE15" s="40">
        <v>43714</v>
      </c>
      <c r="AF15" s="40">
        <v>43714</v>
      </c>
      <c r="AG15" s="40">
        <v>45938</v>
      </c>
      <c r="AH15" s="40">
        <v>45938</v>
      </c>
    </row>
    <row r="16" spans="1:34" x14ac:dyDescent="0.2">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2.6710473454931498</v>
      </c>
      <c r="W16" s="51">
        <v>101.669213</v>
      </c>
      <c r="X16" s="45">
        <v>426</v>
      </c>
      <c r="Y16" s="45">
        <v>391</v>
      </c>
      <c r="Z16" s="51">
        <v>943</v>
      </c>
      <c r="AA16" s="51">
        <v>467509</v>
      </c>
      <c r="AB16" s="51">
        <v>0.39571968107427613</v>
      </c>
      <c r="AC16" s="44">
        <v>6.1695210166645147</v>
      </c>
      <c r="AD16" s="44">
        <v>5.7489610000000004</v>
      </c>
      <c r="AE16" s="45">
        <v>0</v>
      </c>
      <c r="AF16" s="45">
        <v>15</v>
      </c>
      <c r="AG16" s="45">
        <v>8</v>
      </c>
      <c r="AH16" s="134">
        <v>211.71463941000002</v>
      </c>
    </row>
    <row r="17" spans="1:34" x14ac:dyDescent="0.2">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2.6785802377870929</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34">
        <v>203.25591274999999</v>
      </c>
    </row>
    <row r="18" spans="1:34" x14ac:dyDescent="0.2">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2.6687114313824907</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34">
        <v>377.28521883999997</v>
      </c>
    </row>
    <row r="19" spans="1:34" x14ac:dyDescent="0.2">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2.7215222442364757</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34">
        <v>262.26815905999996</v>
      </c>
    </row>
    <row r="20" spans="1:34" x14ac:dyDescent="0.2">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2.750647117339132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34">
        <v>377.82733134999995</v>
      </c>
    </row>
    <row r="21" spans="1:34" x14ac:dyDescent="0.2">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2.7544800421843036</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34">
        <v>328.10005632999997</v>
      </c>
    </row>
    <row r="22" spans="1:34" x14ac:dyDescent="0.2">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2.719745500191745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34">
        <v>291.66943687999998</v>
      </c>
    </row>
    <row r="23" spans="1:34" x14ac:dyDescent="0.2">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2.671736386675553</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34">
        <v>338.38902560000002</v>
      </c>
    </row>
    <row r="24" spans="1:34" x14ac:dyDescent="0.2">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2.7255750072828229</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34">
        <v>1160.6541759199999</v>
      </c>
    </row>
    <row r="25" spans="1:34" x14ac:dyDescent="0.2">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2.7269081238022879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34">
        <v>337.90144084000002</v>
      </c>
    </row>
    <row r="26" spans="1:34" x14ac:dyDescent="0.2">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2.6924798203572888</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34">
        <v>377.48615973</v>
      </c>
    </row>
    <row r="27" spans="1:34" x14ac:dyDescent="0.2">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2.6649745497398922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34">
        <v>296.04393754</v>
      </c>
    </row>
    <row r="28" spans="1:34" x14ac:dyDescent="0.2">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2.7182376507875019</v>
      </c>
      <c r="W28" s="51">
        <v>121.757577</v>
      </c>
      <c r="X28" s="45">
        <v>651</v>
      </c>
      <c r="Y28" s="45">
        <v>383</v>
      </c>
      <c r="Z28" s="51">
        <v>959</v>
      </c>
      <c r="AA28" s="51">
        <v>468023</v>
      </c>
      <c r="AB28" s="51">
        <v>0.39047231270358312</v>
      </c>
      <c r="AC28" s="44">
        <v>6.8072946035598667</v>
      </c>
      <c r="AD28" s="44">
        <v>6.4182639999999997</v>
      </c>
      <c r="AE28" s="45">
        <v>0</v>
      </c>
      <c r="AF28" s="45">
        <v>0</v>
      </c>
      <c r="AG28" s="45">
        <v>5</v>
      </c>
      <c r="AH28" s="134">
        <v>192.50134502</v>
      </c>
    </row>
    <row r="29" spans="1:34" x14ac:dyDescent="0.2">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2.6971847511176654</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34">
        <v>339.76638167999999</v>
      </c>
    </row>
    <row r="30" spans="1:34" x14ac:dyDescent="0.2">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2.6589821433109986</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34">
        <v>440.72041249999978</v>
      </c>
    </row>
    <row r="31" spans="1:34" x14ac:dyDescent="0.2">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2.6685679357357155</v>
      </c>
      <c r="W31" s="51" t="e">
        <v>#N/A</v>
      </c>
      <c r="X31" s="45">
        <v>1203</v>
      </c>
      <c r="Y31" s="45">
        <v>405</v>
      </c>
      <c r="Z31" s="51">
        <v>1514</v>
      </c>
      <c r="AA31" s="51">
        <v>478116</v>
      </c>
      <c r="AB31" s="51">
        <v>0.42480359147025815</v>
      </c>
      <c r="AC31" s="44">
        <v>6.8019838599552997</v>
      </c>
      <c r="AD31" s="44">
        <v>5.6846959999999997</v>
      </c>
      <c r="AE31" s="45">
        <v>152</v>
      </c>
      <c r="AF31" s="45">
        <v>165</v>
      </c>
      <c r="AG31" s="45">
        <v>19</v>
      </c>
      <c r="AH31" s="134">
        <v>438.01505121000002</v>
      </c>
    </row>
    <row r="32" spans="1:34" x14ac:dyDescent="0.2">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2.7967255121118839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34">
        <v>717.83330911999997</v>
      </c>
    </row>
    <row r="33" spans="1:34" x14ac:dyDescent="0.2">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2.73901833486297</v>
      </c>
      <c r="W33" s="51" t="e">
        <v>#N/A</v>
      </c>
      <c r="X33" s="45">
        <v>1067</v>
      </c>
      <c r="Y33" s="45">
        <v>445</v>
      </c>
      <c r="Z33" s="51">
        <v>1895</v>
      </c>
      <c r="AA33" s="51">
        <v>494035</v>
      </c>
      <c r="AB33" s="51">
        <v>0.48979064357715174</v>
      </c>
      <c r="AC33" s="44">
        <v>6.8497633981799293</v>
      </c>
      <c r="AD33" s="44">
        <v>6.5207189999999997</v>
      </c>
      <c r="AE33" s="45">
        <v>248</v>
      </c>
      <c r="AF33" s="45">
        <v>159</v>
      </c>
      <c r="AG33" s="45">
        <v>12</v>
      </c>
      <c r="AH33" s="134">
        <v>394.67880638999998</v>
      </c>
    </row>
    <row r="34" spans="1:34" x14ac:dyDescent="0.2">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2.7152755808170879</v>
      </c>
      <c r="W34" s="51" t="e">
        <v>#N/A</v>
      </c>
      <c r="X34" s="45">
        <v>1010</v>
      </c>
      <c r="Y34" s="45">
        <v>427</v>
      </c>
      <c r="Z34" s="51">
        <v>1547</v>
      </c>
      <c r="AA34" s="51">
        <v>479222</v>
      </c>
      <c r="AB34" s="51">
        <v>0.52245862884160754</v>
      </c>
      <c r="AC34" s="44">
        <v>6.972793438697348</v>
      </c>
      <c r="AD34" s="44">
        <v>6.6652380000000004</v>
      </c>
      <c r="AE34" s="45">
        <v>189</v>
      </c>
      <c r="AF34" s="45">
        <v>163</v>
      </c>
      <c r="AG34" s="45">
        <v>13</v>
      </c>
      <c r="AH34" s="134">
        <v>443.40904939999996</v>
      </c>
    </row>
    <row r="35" spans="1:34" x14ac:dyDescent="0.2">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2.66422742146798</v>
      </c>
      <c r="W35" s="51" t="e">
        <v>#N/A</v>
      </c>
      <c r="X35" s="45">
        <v>1096</v>
      </c>
      <c r="Y35" s="45">
        <v>423</v>
      </c>
      <c r="Z35" s="51">
        <v>1491</v>
      </c>
      <c r="AA35" s="51">
        <v>483752</v>
      </c>
      <c r="AB35" s="51">
        <v>0.48773307163886165</v>
      </c>
      <c r="AC35" s="44">
        <v>7.0156053176467958</v>
      </c>
      <c r="AD35" s="44">
        <v>6.6510300000000004</v>
      </c>
      <c r="AE35" s="45">
        <v>172</v>
      </c>
      <c r="AF35" s="45">
        <v>220</v>
      </c>
      <c r="AG35" s="45">
        <v>23</v>
      </c>
      <c r="AH35" s="134">
        <v>350.65400500000004</v>
      </c>
    </row>
    <row r="36" spans="1:34" x14ac:dyDescent="0.2">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2.6428656593691442</v>
      </c>
      <c r="W36" s="51" t="e">
        <v>#N/A</v>
      </c>
      <c r="X36" s="45">
        <v>834</v>
      </c>
      <c r="Y36" s="45">
        <v>348</v>
      </c>
      <c r="Z36" s="51">
        <v>1267</v>
      </c>
      <c r="AA36" s="51">
        <v>466016</v>
      </c>
      <c r="AB36" s="51">
        <v>0.4105638366817887</v>
      </c>
      <c r="AC36" s="44">
        <v>6.8464233713262121</v>
      </c>
      <c r="AD36" s="44">
        <v>6.8746640000000001</v>
      </c>
      <c r="AE36" s="45">
        <v>434</v>
      </c>
      <c r="AF36" s="45">
        <v>124</v>
      </c>
      <c r="AG36" s="45">
        <v>4</v>
      </c>
      <c r="AH36" s="134">
        <v>268.58211054000003</v>
      </c>
    </row>
    <row r="37" spans="1:34" x14ac:dyDescent="0.2">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2.5932763432066976</v>
      </c>
      <c r="W37" s="51" t="e">
        <v>#N/A</v>
      </c>
      <c r="X37" s="45">
        <v>686</v>
      </c>
      <c r="Y37" s="45">
        <v>447</v>
      </c>
      <c r="Z37" s="51">
        <v>1320</v>
      </c>
      <c r="AA37" s="51">
        <v>468444</v>
      </c>
      <c r="AB37" s="51">
        <v>0.54164956914238815</v>
      </c>
      <c r="AC37" s="44">
        <v>6.7951070372942475</v>
      </c>
      <c r="AD37" s="44">
        <v>6.9320380000000004</v>
      </c>
      <c r="AE37" s="45">
        <v>437</v>
      </c>
      <c r="AF37" s="45">
        <v>195</v>
      </c>
      <c r="AG37" s="45">
        <v>13</v>
      </c>
      <c r="AH37" s="134">
        <v>331.84516802000002</v>
      </c>
    </row>
    <row r="38" spans="1:34" x14ac:dyDescent="0.2">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2.6576864261302124</v>
      </c>
      <c r="W38" s="51" t="e">
        <v>#N/A</v>
      </c>
      <c r="X38" s="45">
        <v>836</v>
      </c>
      <c r="Y38" s="45">
        <v>440</v>
      </c>
      <c r="Z38" s="51">
        <v>1172</v>
      </c>
      <c r="AA38" s="51">
        <v>443533</v>
      </c>
      <c r="AB38" s="51">
        <v>0.61233019853709514</v>
      </c>
      <c r="AC38" s="44">
        <v>6.869092163854539</v>
      </c>
      <c r="AD38" s="44">
        <v>6.5662839999999996</v>
      </c>
      <c r="AE38" s="45">
        <v>349</v>
      </c>
      <c r="AF38" s="45">
        <v>184</v>
      </c>
      <c r="AG38" s="45">
        <v>16</v>
      </c>
      <c r="AH38" s="134">
        <v>380.14298493000001</v>
      </c>
    </row>
    <row r="39" spans="1:34" x14ac:dyDescent="0.2">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2.7045020857081323</v>
      </c>
      <c r="W39" s="51" t="e">
        <v>#N/A</v>
      </c>
      <c r="X39" s="45">
        <v>530</v>
      </c>
      <c r="Y39" s="45">
        <v>342</v>
      </c>
      <c r="Z39" s="51">
        <v>794</v>
      </c>
      <c r="AA39" s="51">
        <v>449000</v>
      </c>
      <c r="AB39" s="51">
        <v>0.76053639846743293</v>
      </c>
      <c r="AC39" s="44">
        <v>6.9242389335169312</v>
      </c>
      <c r="AD39" s="44">
        <v>6.199503</v>
      </c>
      <c r="AE39" s="45">
        <v>36</v>
      </c>
      <c r="AF39" s="45">
        <v>95</v>
      </c>
      <c r="AG39" s="45">
        <v>21</v>
      </c>
      <c r="AH39" s="134">
        <v>235.75597334</v>
      </c>
    </row>
    <row r="40" spans="1:34" x14ac:dyDescent="0.2">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2.653494177256245</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34">
        <v>258.24502689999997</v>
      </c>
    </row>
    <row r="41" spans="1:34" x14ac:dyDescent="0.2">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2.6792050878492932</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34">
        <v>356.93944166999995</v>
      </c>
    </row>
    <row r="42" spans="1:34" x14ac:dyDescent="0.2">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2.7305515100243514</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34">
        <v>342.73177867000004</v>
      </c>
    </row>
    <row r="43" spans="1:34" x14ac:dyDescent="0.2">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2.7840042693732459</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34">
        <v>375.54939353999998</v>
      </c>
    </row>
    <row r="44" spans="1:34" x14ac:dyDescent="0.2">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2.8013795726237145</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34">
        <v>331.35374831000013</v>
      </c>
    </row>
    <row r="45" spans="1:34" x14ac:dyDescent="0.2">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2.7736383988880724</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34">
        <v>365.95578530999995</v>
      </c>
    </row>
    <row r="46" spans="1:34" x14ac:dyDescent="0.2">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2.8056561300635892</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34">
        <v>339.84943040000007</v>
      </c>
    </row>
    <row r="47" spans="1:34" x14ac:dyDescent="0.2">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2.8151870420388834</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34">
        <v>349.20139588000001</v>
      </c>
    </row>
    <row r="48" spans="1:34" x14ac:dyDescent="0.2">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2.721648022978107</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34">
        <v>400.23251922999998</v>
      </c>
    </row>
    <row r="49" spans="1:34" x14ac:dyDescent="0.2">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2.7467817084525596</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34">
        <v>464.30543584999987</v>
      </c>
    </row>
    <row r="50" spans="1:34" x14ac:dyDescent="0.2">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2.7285025708725423</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34">
        <v>1121.16836865</v>
      </c>
    </row>
    <row r="51" spans="1:34" x14ac:dyDescent="0.2">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2.8160074038194542</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34">
        <v>296.52734249999997</v>
      </c>
    </row>
    <row r="52" spans="1:34" x14ac:dyDescent="0.2">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2.8092829778262169</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34">
        <v>208.99593285</v>
      </c>
    </row>
    <row r="53" spans="1:34" x14ac:dyDescent="0.2">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2.7436764170919807</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34">
        <v>333.32297693999999</v>
      </c>
    </row>
    <row r="54" spans="1:34" x14ac:dyDescent="0.2">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2.3249133839943297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34">
        <v>210.36395752999996</v>
      </c>
    </row>
    <row r="55" spans="1:34" x14ac:dyDescent="0.2">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1.930054160370009</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34">
        <v>296.53930002999994</v>
      </c>
    </row>
    <row r="56" spans="1:34" x14ac:dyDescent="0.2">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2.4384736414413721</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34">
        <v>232.69613919</v>
      </c>
    </row>
    <row r="57" spans="1:34" x14ac:dyDescent="0.2">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2.8474954773378216</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34">
        <v>272.43848567000003</v>
      </c>
    </row>
    <row r="58" spans="1:34" x14ac:dyDescent="0.2">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2.9304333746685995</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34">
        <v>324.70787084000006</v>
      </c>
    </row>
    <row r="59" spans="1:34" x14ac:dyDescent="0.2">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2.7690702180114379</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34">
        <v>331.78892980999996</v>
      </c>
    </row>
    <row r="60" spans="1:34" x14ac:dyDescent="0.2">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3.0621526191802433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34">
        <v>320.81773859000003</v>
      </c>
    </row>
    <row r="61" spans="1:34" x14ac:dyDescent="0.2">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3.0477778988848678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34">
        <v>325.40907683</v>
      </c>
    </row>
    <row r="62" spans="1:34" x14ac:dyDescent="0.2">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3.0773150255915525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34">
        <v>284.58443937999999</v>
      </c>
    </row>
    <row r="63" spans="1:34" x14ac:dyDescent="0.2">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3.0361535474033512</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34">
        <v>272.45464461</v>
      </c>
    </row>
    <row r="64" spans="1:34" x14ac:dyDescent="0.2">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3.0695692239197463</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34">
        <v>294.62428894999999</v>
      </c>
    </row>
    <row r="65" spans="1:34" x14ac:dyDescent="0.2">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3.0800298164184059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34">
        <v>668.10105397999996</v>
      </c>
    </row>
    <row r="66" spans="1:34" x14ac:dyDescent="0.2">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3.0526046301021075</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34">
        <v>423.71190761000003</v>
      </c>
    </row>
    <row r="67" spans="1:34" x14ac:dyDescent="0.2">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3.052957382977441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34">
        <v>407.63867916999993</v>
      </c>
    </row>
    <row r="68" spans="1:34" x14ac:dyDescent="0.2">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2.941350955863816</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34">
        <v>455.25407758000006</v>
      </c>
    </row>
    <row r="69" spans="1:34" x14ac:dyDescent="0.2">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3.0153174202069639</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34">
        <v>1061.96687877</v>
      </c>
    </row>
    <row r="70" spans="1:34" x14ac:dyDescent="0.2">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2.9493439613792161</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34">
        <v>435.63320583000007</v>
      </c>
    </row>
    <row r="71" spans="1:34" x14ac:dyDescent="0.2">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2.9716562085562046</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34">
        <v>346.49178476999998</v>
      </c>
    </row>
    <row r="72" spans="1:34" x14ac:dyDescent="0.2">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3.0577148497235287</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34">
        <v>358.10267715000003</v>
      </c>
    </row>
    <row r="73" spans="1:34" x14ac:dyDescent="0.2">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3.2218059639159486</v>
      </c>
      <c r="W73" s="51" t="e">
        <v>#N/A</v>
      </c>
      <c r="X73" s="45">
        <v>1255</v>
      </c>
      <c r="Y73" s="45">
        <v>199</v>
      </c>
      <c r="Z73" s="51">
        <v>2184</v>
      </c>
      <c r="AA73" s="51">
        <v>484668</v>
      </c>
      <c r="AB73" s="51">
        <v>0.87394957983193278</v>
      </c>
      <c r="AC73" s="44">
        <v>7.6061109655969252</v>
      </c>
      <c r="AD73" s="44">
        <v>7.521909</v>
      </c>
      <c r="AE73" s="45" t="e">
        <v>#N/A</v>
      </c>
      <c r="AF73" s="45" t="e">
        <v>#N/A</v>
      </c>
      <c r="AG73" s="45">
        <v>8</v>
      </c>
      <c r="AH73" s="134">
        <v>382.96683947999998</v>
      </c>
    </row>
    <row r="74" spans="1:34" x14ac:dyDescent="0.2">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3.2324698616128993</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34">
        <v>396.96298991999998</v>
      </c>
    </row>
    <row r="75" spans="1:34" x14ac:dyDescent="0.2">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3.1272029654623164</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34">
        <v>383.23811834999992</v>
      </c>
    </row>
    <row r="76" spans="1:34" x14ac:dyDescent="0.2">
      <c r="A76" s="43">
        <v>44562</v>
      </c>
      <c r="B76" s="50">
        <v>5.3534660260809996</v>
      </c>
      <c r="C76" s="44">
        <v>5.137481910274988</v>
      </c>
      <c r="D76" s="44">
        <v>7.7</v>
      </c>
      <c r="E76" s="44">
        <v>6</v>
      </c>
      <c r="F76" s="45">
        <v>879.4</v>
      </c>
      <c r="G76" s="45">
        <v>68510</v>
      </c>
      <c r="H76" s="44">
        <v>-66.909775888717149</v>
      </c>
      <c r="I76" s="45">
        <v>21810</v>
      </c>
      <c r="J76" s="44">
        <v>-69.229683972911971</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3.1435655112736609</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34">
        <v>369.66944875999997</v>
      </c>
    </row>
    <row r="77" spans="1:34" x14ac:dyDescent="0.2">
      <c r="A77" s="43">
        <v>44593</v>
      </c>
      <c r="B77" s="50">
        <v>6.3655030800821466</v>
      </c>
      <c r="C77" s="44">
        <v>5.6875449964002955</v>
      </c>
      <c r="D77" s="44">
        <v>7.5</v>
      </c>
      <c r="E77" s="44">
        <v>6</v>
      </c>
      <c r="F77" s="45">
        <v>887.6</v>
      </c>
      <c r="G77" s="45">
        <v>64060</v>
      </c>
      <c r="H77" s="44">
        <v>-68.816628535267483</v>
      </c>
      <c r="I77" s="45">
        <v>20160</v>
      </c>
      <c r="J77" s="44">
        <v>-71.286141575274172</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3.2028288891372014</v>
      </c>
      <c r="W77" s="51" t="e">
        <v>#N/A</v>
      </c>
      <c r="X77" s="45">
        <v>1159</v>
      </c>
      <c r="Y77" s="45">
        <v>184</v>
      </c>
      <c r="Z77" s="51">
        <v>3293</v>
      </c>
      <c r="AA77" s="51">
        <v>547868</v>
      </c>
      <c r="AB77" s="51">
        <v>0.70801978069232419</v>
      </c>
      <c r="AC77" s="44">
        <v>8.4769467828012122</v>
      </c>
      <c r="AD77" s="44">
        <v>8.629092</v>
      </c>
      <c r="AE77" s="45" t="e">
        <v>#N/A</v>
      </c>
      <c r="AF77" s="45" t="e">
        <v>#N/A</v>
      </c>
      <c r="AG77" s="45">
        <v>15</v>
      </c>
      <c r="AH77" s="134">
        <v>373.82390273999999</v>
      </c>
    </row>
    <row r="78" spans="1:34" x14ac:dyDescent="0.2">
      <c r="A78" s="43">
        <v>44621</v>
      </c>
      <c r="B78" s="50">
        <v>7.2987721691678109</v>
      </c>
      <c r="C78" s="44">
        <v>6.6618911174785245</v>
      </c>
      <c r="D78" s="44">
        <v>7.6</v>
      </c>
      <c r="E78" s="44">
        <v>6.1</v>
      </c>
      <c r="F78" s="45">
        <v>888.2</v>
      </c>
      <c r="G78" s="45">
        <v>60340</v>
      </c>
      <c r="H78" s="44">
        <v>-69.427977909510062</v>
      </c>
      <c r="I78" s="45">
        <v>19010</v>
      </c>
      <c r="J78" s="44">
        <v>-72.252225952415699</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3.254937557262918</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34">
        <v>600.40471234999995</v>
      </c>
    </row>
    <row r="79" spans="1:34" x14ac:dyDescent="0.2">
      <c r="A79" s="43">
        <v>44652</v>
      </c>
      <c r="B79" s="50">
        <v>7.1234735413839845</v>
      </c>
      <c r="C79" s="44">
        <v>6.7712045616536098</v>
      </c>
      <c r="D79" s="44">
        <v>7.1</v>
      </c>
      <c r="E79" s="44">
        <v>5.6</v>
      </c>
      <c r="F79" s="45">
        <v>899.3</v>
      </c>
      <c r="G79" s="45">
        <v>57780</v>
      </c>
      <c r="H79" s="44">
        <v>-71.05935386927122</v>
      </c>
      <c r="I79" s="45">
        <v>18260</v>
      </c>
      <c r="J79" s="44">
        <v>-74.425770308123248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3.2677961503004478</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34">
        <v>490.83127633999993</v>
      </c>
    </row>
    <row r="80" spans="1:34" x14ac:dyDescent="0.2">
      <c r="A80" s="43">
        <v>44682</v>
      </c>
      <c r="B80" s="50">
        <v>8.0188679245283048</v>
      </c>
      <c r="C80" s="44">
        <v>7.7304964539007148</v>
      </c>
      <c r="D80" s="44">
        <v>6.4</v>
      </c>
      <c r="E80" s="44">
        <v>5.4</v>
      </c>
      <c r="F80" s="45">
        <v>910.5</v>
      </c>
      <c r="G80" s="45">
        <v>54490</v>
      </c>
      <c r="H80" s="44">
        <v>-73.680142974448145</v>
      </c>
      <c r="I80" s="45">
        <v>17160</v>
      </c>
      <c r="J80" s="44">
        <v>-77.432930036822725</v>
      </c>
      <c r="K80" s="50">
        <v>1.9341190692051757</v>
      </c>
      <c r="L80" s="44">
        <v>1.7340964303490525</v>
      </c>
      <c r="M80" s="44">
        <v>4.9418604651162878</v>
      </c>
      <c r="N80" s="44">
        <v>5.1010061617658531</v>
      </c>
      <c r="O80" s="50">
        <v>109.55</v>
      </c>
      <c r="P80" s="51">
        <v>6.2961</v>
      </c>
      <c r="Q80" s="44">
        <v>1354</v>
      </c>
      <c r="R80" s="44">
        <v>6.0455820263265903</v>
      </c>
      <c r="S80" s="50">
        <v>3.2</v>
      </c>
      <c r="T80" s="50">
        <v>1.25</v>
      </c>
      <c r="U80" s="44">
        <v>8.237921</v>
      </c>
      <c r="V80" s="50">
        <v>3.4348765912383055</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34">
        <v>484.11840097000004</v>
      </c>
    </row>
    <row r="81" spans="1:34" x14ac:dyDescent="0.2">
      <c r="A81" s="43">
        <v>44713</v>
      </c>
      <c r="B81" s="50">
        <v>9.5558546433378346</v>
      </c>
      <c r="C81" s="44">
        <v>8.1329561527581298</v>
      </c>
      <c r="D81" s="44">
        <v>5.5</v>
      </c>
      <c r="E81" s="44">
        <v>5.0999999999999996</v>
      </c>
      <c r="F81" s="45">
        <v>930.7</v>
      </c>
      <c r="G81" s="45">
        <v>52670</v>
      </c>
      <c r="H81" s="44">
        <v>-72.424083769633512</v>
      </c>
      <c r="I81" s="45">
        <v>16510</v>
      </c>
      <c r="J81" s="44">
        <v>-76.380543633762514</v>
      </c>
      <c r="K81" s="50">
        <v>2.4196018376722694</v>
      </c>
      <c r="L81" s="44">
        <v>1.9670958512160386</v>
      </c>
      <c r="M81" s="44">
        <v>5.2785923753665642</v>
      </c>
      <c r="N81" s="44">
        <v>4.596089428994321</v>
      </c>
      <c r="O81" s="50">
        <v>114.84</v>
      </c>
      <c r="P81" s="51">
        <v>6.8601999999999999</v>
      </c>
      <c r="Q81" s="44">
        <v>1360.2</v>
      </c>
      <c r="R81" s="44">
        <v>5.357088093230078</v>
      </c>
      <c r="S81" s="50">
        <v>3.7</v>
      </c>
      <c r="T81" s="50">
        <v>1.75</v>
      </c>
      <c r="U81" s="44">
        <v>8.1842269999999999</v>
      </c>
      <c r="V81" s="50">
        <v>3.4484906992034881</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34">
        <v>640.81394965000004</v>
      </c>
    </row>
    <row r="82" spans="1:34" x14ac:dyDescent="0.2">
      <c r="A82" s="43">
        <v>44743</v>
      </c>
      <c r="B82" s="50">
        <v>8.1727574750830598</v>
      </c>
      <c r="C82" s="44">
        <v>7.5895994378074372</v>
      </c>
      <c r="D82" s="44">
        <v>5.0999999999999996</v>
      </c>
      <c r="E82" s="44">
        <v>5</v>
      </c>
      <c r="F82" s="45">
        <v>950.2</v>
      </c>
      <c r="G82" s="45">
        <v>51560</v>
      </c>
      <c r="H82" s="44">
        <v>-72.09050557540327</v>
      </c>
      <c r="I82" s="45">
        <v>16030</v>
      </c>
      <c r="J82" s="44">
        <v>-74.579765302886145</v>
      </c>
      <c r="K82" s="50">
        <v>-0.54628224582701224</v>
      </c>
      <c r="L82" s="44">
        <v>1.0061395093874159</v>
      </c>
      <c r="M82" s="44">
        <v>3.8011695906432719</v>
      </c>
      <c r="N82" s="44">
        <v>4.6727513846633872</v>
      </c>
      <c r="O82" s="50">
        <v>101.62</v>
      </c>
      <c r="P82" s="51">
        <v>5.7476000000000003</v>
      </c>
      <c r="Q82" s="44">
        <v>1366.4</v>
      </c>
      <c r="R82" s="44">
        <v>4.7595657519165835</v>
      </c>
      <c r="S82" s="50">
        <v>4.7</v>
      </c>
      <c r="T82" s="50">
        <v>2.75</v>
      </c>
      <c r="U82" s="44">
        <v>8.3544680000000007</v>
      </c>
      <c r="V82" s="50">
        <v>3.5907090797670609</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34">
        <v>427.64173921999992</v>
      </c>
    </row>
    <row r="83" spans="1:34" x14ac:dyDescent="0.2">
      <c r="A83" s="43">
        <v>44774</v>
      </c>
      <c r="B83" s="50">
        <v>6.6754791804362057</v>
      </c>
      <c r="C83" s="44">
        <v>7.0126227208976211</v>
      </c>
      <c r="D83" s="44">
        <v>5.4</v>
      </c>
      <c r="E83" s="44">
        <v>5.3</v>
      </c>
      <c r="F83" s="45">
        <v>958.4</v>
      </c>
      <c r="G83" s="45">
        <v>49260</v>
      </c>
      <c r="H83" s="44">
        <v>-72.358453509904052</v>
      </c>
      <c r="I83" s="45">
        <v>15000</v>
      </c>
      <c r="J83" s="44">
        <v>-75.292373579311487</v>
      </c>
      <c r="K83" s="50">
        <v>1.5810276679841806</v>
      </c>
      <c r="L83" s="44">
        <v>2.8754293116525664</v>
      </c>
      <c r="M83" s="44">
        <v>3.5087719298245501</v>
      </c>
      <c r="N83" s="44">
        <v>4.7552010010949664</v>
      </c>
      <c r="O83" s="50">
        <v>93.67</v>
      </c>
      <c r="P83" s="51">
        <v>3.8338000000000001</v>
      </c>
      <c r="Q83" s="44">
        <v>1372.6</v>
      </c>
      <c r="R83" s="44">
        <v>4.1953287662825023</v>
      </c>
      <c r="S83" s="50">
        <v>4.7</v>
      </c>
      <c r="T83" s="50">
        <v>2.75</v>
      </c>
      <c r="U83" s="44">
        <v>8.3010529999999996</v>
      </c>
      <c r="V83" s="50">
        <v>3.5181954648308897</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34">
        <v>627.44753559000014</v>
      </c>
    </row>
    <row r="84" spans="1:34" x14ac:dyDescent="0.2">
      <c r="A84" s="43">
        <v>44805</v>
      </c>
      <c r="B84" s="50">
        <v>6.8166776968894949</v>
      </c>
      <c r="C84" s="44">
        <v>6.8579426172148183</v>
      </c>
      <c r="D84" s="44">
        <v>5.7</v>
      </c>
      <c r="E84" s="44">
        <v>5.3</v>
      </c>
      <c r="F84" s="45">
        <v>956.2</v>
      </c>
      <c r="G84" s="45">
        <v>48070</v>
      </c>
      <c r="H84" s="44">
        <v>-68.237082066869306</v>
      </c>
      <c r="I84" s="45">
        <v>14610</v>
      </c>
      <c r="J84" s="44">
        <v>-72.676267065644282</v>
      </c>
      <c r="K84" s="50">
        <v>1.4444778814324488</v>
      </c>
      <c r="L84" s="44">
        <v>2.9574761997143817</v>
      </c>
      <c r="M84" s="44">
        <v>3.170028818443793</v>
      </c>
      <c r="N84" s="44">
        <v>5.094062088720297</v>
      </c>
      <c r="O84" s="50">
        <v>84.26</v>
      </c>
      <c r="P84" s="51">
        <v>4.2929000000000004</v>
      </c>
      <c r="Q84" s="44">
        <v>1378.8</v>
      </c>
      <c r="R84" s="44">
        <v>3.9121687052828591</v>
      </c>
      <c r="S84" s="50">
        <v>5.45</v>
      </c>
      <c r="T84" s="50">
        <v>3.5</v>
      </c>
      <c r="U84" s="44">
        <v>8.2136089999999999</v>
      </c>
      <c r="V84" s="50">
        <v>3.4964523779257912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34">
        <v>539.86020944999984</v>
      </c>
    </row>
    <row r="85" spans="1:34" x14ac:dyDescent="0.2">
      <c r="A85" s="43">
        <v>44835</v>
      </c>
      <c r="B85" s="50">
        <v>7.4489123269611213</v>
      </c>
      <c r="C85" s="44">
        <v>6.8797776233495478</v>
      </c>
      <c r="D85" s="44">
        <v>5.7</v>
      </c>
      <c r="E85" s="44">
        <v>5.0999999999999996</v>
      </c>
      <c r="F85" s="45">
        <v>951.1</v>
      </c>
      <c r="G85" s="45">
        <v>46770</v>
      </c>
      <c r="H85" s="44">
        <v>-45.55296856810245</v>
      </c>
      <c r="I85" s="45">
        <v>14110</v>
      </c>
      <c r="J85" s="44">
        <v>-50.543287767262527</v>
      </c>
      <c r="K85" s="50">
        <v>3.2667876588021727</v>
      </c>
      <c r="L85" s="44">
        <v>2.7652678901616268</v>
      </c>
      <c r="M85" s="44">
        <v>4.8850574712643757</v>
      </c>
      <c r="N85" s="44">
        <v>6.8417790175112403</v>
      </c>
      <c r="O85" s="50">
        <v>87.55</v>
      </c>
      <c r="P85" s="51">
        <v>3.8159999999999998</v>
      </c>
      <c r="Q85" s="44">
        <v>1385</v>
      </c>
      <c r="R85" s="44">
        <v>2.8817656479100728</v>
      </c>
      <c r="S85" s="50">
        <v>5.45</v>
      </c>
      <c r="T85" s="50">
        <v>3.5</v>
      </c>
      <c r="U85" s="44">
        <v>8.3572430000000004</v>
      </c>
      <c r="V85" s="50">
        <v>3.5661082090143252</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34">
        <v>414.93986176999988</v>
      </c>
    </row>
    <row r="86" spans="1:34" x14ac:dyDescent="0.2">
      <c r="A86" s="43">
        <v>44866</v>
      </c>
      <c r="B86" s="50">
        <v>7.3026315789473717</v>
      </c>
      <c r="C86" s="44">
        <v>6.7961165048543881</v>
      </c>
      <c r="D86" s="44">
        <v>5.6</v>
      </c>
      <c r="E86" s="44">
        <v>4.7</v>
      </c>
      <c r="F86" s="45">
        <v>947.4</v>
      </c>
      <c r="G86" s="45">
        <v>44620</v>
      </c>
      <c r="H86" s="44">
        <v>-44.162182455262169</v>
      </c>
      <c r="I86" s="45">
        <v>13810</v>
      </c>
      <c r="J86" s="44">
        <v>-47.669571807502841</v>
      </c>
      <c r="K86" s="50">
        <v>2.912038426898822</v>
      </c>
      <c r="L86" s="44">
        <v>2.4456774690177818</v>
      </c>
      <c r="M86" s="44">
        <v>5.428571428571427</v>
      </c>
      <c r="N86" s="44">
        <v>7.1307300509337868</v>
      </c>
      <c r="O86" s="50">
        <v>84.37</v>
      </c>
      <c r="P86" s="51">
        <v>5.4492000000000003</v>
      </c>
      <c r="Q86" s="44">
        <v>1391.2</v>
      </c>
      <c r="R86" s="44">
        <v>2.271109493214496</v>
      </c>
      <c r="S86" s="50">
        <v>5.95</v>
      </c>
      <c r="T86" s="50">
        <v>4</v>
      </c>
      <c r="U86" s="44">
        <v>8.3097689999999993</v>
      </c>
      <c r="V86" s="50">
        <v>3.5648574067549239</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34">
        <v>379.06013215000007</v>
      </c>
    </row>
    <row r="87" spans="1:34" x14ac:dyDescent="0.2">
      <c r="A87" s="43">
        <v>44896</v>
      </c>
      <c r="B87" s="50">
        <v>6.6360052562417948</v>
      </c>
      <c r="C87" s="44">
        <v>6.3194444444444331</v>
      </c>
      <c r="D87" s="44">
        <v>5.7</v>
      </c>
      <c r="E87" s="44">
        <v>4.5999999999999996</v>
      </c>
      <c r="F87" s="45">
        <v>938.4</v>
      </c>
      <c r="G87" s="45">
        <v>43280</v>
      </c>
      <c r="H87" s="44">
        <v>-41.362958948651936</v>
      </c>
      <c r="I87" s="45">
        <v>13610</v>
      </c>
      <c r="J87" s="44">
        <v>-42.501056189269114</v>
      </c>
      <c r="K87" s="50">
        <v>1.7303102625298328</v>
      </c>
      <c r="L87" s="44">
        <v>2.4347756017013555</v>
      </c>
      <c r="M87" s="44">
        <v>5.6980056980056926</v>
      </c>
      <c r="N87" s="44">
        <v>7.2798705800785735</v>
      </c>
      <c r="O87" s="50">
        <v>76.44</v>
      </c>
      <c r="P87" s="51">
        <v>5.9997999999999996</v>
      </c>
      <c r="Q87" s="44">
        <v>1397.4</v>
      </c>
      <c r="R87" s="44">
        <v>1.5224065487360772</v>
      </c>
      <c r="S87" s="50">
        <v>6.45</v>
      </c>
      <c r="T87" s="50">
        <v>4.5</v>
      </c>
      <c r="U87" s="44">
        <v>8.3393379999999997</v>
      </c>
      <c r="V87" s="50">
        <v>3.582322988666979</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34">
        <v>345.97251831000005</v>
      </c>
    </row>
    <row r="88" spans="1:34" x14ac:dyDescent="0.2">
      <c r="A88" s="43">
        <v>44927</v>
      </c>
      <c r="B88" s="50">
        <v>5.5374592833876246</v>
      </c>
      <c r="C88" s="44">
        <v>5.9187887130075723</v>
      </c>
      <c r="D88" s="44">
        <v>6.4</v>
      </c>
      <c r="E88" s="44">
        <v>4.9000000000000004</v>
      </c>
      <c r="F88" s="45">
        <v>923.4</v>
      </c>
      <c r="G88" s="45">
        <v>41480</v>
      </c>
      <c r="H88" s="44">
        <v>-39.454094292803966</v>
      </c>
      <c r="I88" s="45">
        <v>13130</v>
      </c>
      <c r="J88" s="44">
        <v>-39.798257679963321</v>
      </c>
      <c r="K88" s="50">
        <v>2.7417896956914767</v>
      </c>
      <c r="L88" s="44">
        <v>1.9707414287529756</v>
      </c>
      <c r="M88" s="44">
        <v>4.8295454545454364</v>
      </c>
      <c r="N88" s="44">
        <v>5.6566121728451879</v>
      </c>
      <c r="O88" s="50">
        <v>78.12</v>
      </c>
      <c r="P88" s="51">
        <v>4.8849</v>
      </c>
      <c r="Q88" s="44">
        <v>1403.6</v>
      </c>
      <c r="R88" s="44">
        <v>2.8523119763731897</v>
      </c>
      <c r="S88" s="50">
        <v>6.45</v>
      </c>
      <c r="T88" s="50">
        <v>4.5</v>
      </c>
      <c r="U88" s="44">
        <v>8.8303790000000006</v>
      </c>
      <c r="V88" s="50">
        <v>3.7184484486463663</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34">
        <v>323.77081506000002</v>
      </c>
    </row>
    <row r="89" spans="1:34" x14ac:dyDescent="0.2">
      <c r="A89" s="43">
        <v>44958</v>
      </c>
      <c r="B89" s="50">
        <v>3.9253539253539138</v>
      </c>
      <c r="C89" s="44">
        <v>5.2452316076294192</v>
      </c>
      <c r="D89" s="44">
        <v>6.7</v>
      </c>
      <c r="E89" s="44">
        <v>5.0999999999999996</v>
      </c>
      <c r="F89" s="45">
        <v>915.7</v>
      </c>
      <c r="G89" s="45">
        <v>41030</v>
      </c>
      <c r="H89" s="44">
        <v>-35.950671245707142</v>
      </c>
      <c r="I89" s="45">
        <v>13020</v>
      </c>
      <c r="J89" s="44">
        <v>-35.416666666666664</v>
      </c>
      <c r="K89" s="50">
        <v>4.6112115732368952</v>
      </c>
      <c r="L89" s="44">
        <v>1.6093061020181709</v>
      </c>
      <c r="M89" s="44">
        <v>3.9886039886039892</v>
      </c>
      <c r="N89" s="44">
        <v>4.90135635018496</v>
      </c>
      <c r="O89" s="50">
        <v>76.83</v>
      </c>
      <c r="P89" s="51">
        <v>3.5417999999999998</v>
      </c>
      <c r="Q89" s="44">
        <v>1409.8</v>
      </c>
      <c r="R89" s="44">
        <v>2.3320692070053717</v>
      </c>
      <c r="S89" s="50">
        <v>6.7</v>
      </c>
      <c r="T89" s="50">
        <v>4.75</v>
      </c>
      <c r="U89" s="44">
        <v>8.5866679999999995</v>
      </c>
      <c r="V89" s="50">
        <v>3.4791913727101833</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34">
        <v>398.58359658000001</v>
      </c>
    </row>
    <row r="90" spans="1:34" x14ac:dyDescent="0.2">
      <c r="A90" s="43">
        <v>44986</v>
      </c>
      <c r="B90" s="50">
        <v>3.6872218690400471</v>
      </c>
      <c r="C90" s="44">
        <v>4.2981867024848963</v>
      </c>
      <c r="D90" s="44">
        <v>7</v>
      </c>
      <c r="E90" s="44">
        <v>5.4</v>
      </c>
      <c r="F90" s="45">
        <v>918.5</v>
      </c>
      <c r="G90" s="45">
        <v>41060</v>
      </c>
      <c r="H90" s="44">
        <v>-31.952270467351674</v>
      </c>
      <c r="I90" s="45">
        <v>13090</v>
      </c>
      <c r="J90" s="44">
        <v>-31.141504471330883</v>
      </c>
      <c r="K90" s="50">
        <v>2.5237529691211513</v>
      </c>
      <c r="L90" s="44">
        <v>1.7066091637116809</v>
      </c>
      <c r="M90" s="44">
        <v>2.8328611898017053</v>
      </c>
      <c r="N90" s="44">
        <v>3.1943484604161965</v>
      </c>
      <c r="O90" s="50">
        <v>73.28</v>
      </c>
      <c r="P90" s="51">
        <v>3.0135999999999998</v>
      </c>
      <c r="Q90" s="44">
        <v>1416</v>
      </c>
      <c r="R90" s="44">
        <v>1.8864355906418329</v>
      </c>
      <c r="S90" s="50">
        <v>6.7</v>
      </c>
      <c r="T90" s="50">
        <v>4.75</v>
      </c>
      <c r="U90" s="44">
        <v>8.451416</v>
      </c>
      <c r="V90" s="50">
        <v>3.4204610740830526</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34">
        <v>482.52914959000003</v>
      </c>
    </row>
    <row r="91" spans="1:34" x14ac:dyDescent="0.2">
      <c r="A91" s="43">
        <v>45017</v>
      </c>
      <c r="B91" s="50">
        <v>4.8765041165294454</v>
      </c>
      <c r="C91" s="44">
        <v>4.4058744993324295</v>
      </c>
      <c r="D91" s="44">
        <v>6.5</v>
      </c>
      <c r="E91" s="44">
        <v>5.3</v>
      </c>
      <c r="F91" s="45">
        <v>934.8</v>
      </c>
      <c r="G91" s="45">
        <v>42020</v>
      </c>
      <c r="H91" s="44">
        <v>-27.275874004845967</v>
      </c>
      <c r="I91" s="45">
        <v>13350</v>
      </c>
      <c r="J91" s="44">
        <v>-26.889375684556406</v>
      </c>
      <c r="K91" s="50">
        <v>2.7891955372871369</v>
      </c>
      <c r="L91" s="44">
        <v>3.4465085844560317</v>
      </c>
      <c r="M91" s="44">
        <v>1.9607843137254832</v>
      </c>
      <c r="N91" s="44">
        <v>2.4880527952666265</v>
      </c>
      <c r="O91" s="50">
        <v>79.45</v>
      </c>
      <c r="P91" s="51">
        <v>2.5186999999999999</v>
      </c>
      <c r="Q91" s="44">
        <v>1422.2</v>
      </c>
      <c r="R91" s="44">
        <v>1.9032534540093904</v>
      </c>
      <c r="S91" s="50">
        <v>6.7</v>
      </c>
      <c r="T91" s="50">
        <v>4.75</v>
      </c>
      <c r="U91" s="44">
        <v>8.4555089999999993</v>
      </c>
      <c r="V91" s="50">
        <v>3.4297525967615106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34">
        <v>522.70180920999996</v>
      </c>
    </row>
    <row r="92" spans="1:34" x14ac:dyDescent="0.2">
      <c r="A92" s="43">
        <v>45047</v>
      </c>
      <c r="B92" s="50">
        <v>3.4934497816593746</v>
      </c>
      <c r="C92" s="44">
        <v>3.3574720210664877</v>
      </c>
      <c r="D92" s="44">
        <v>6.1</v>
      </c>
      <c r="E92" s="44">
        <v>5.2</v>
      </c>
      <c r="F92" s="45">
        <v>949.9</v>
      </c>
      <c r="G92" s="45">
        <v>43230</v>
      </c>
      <c r="H92" s="44">
        <v>-20.664342081115805</v>
      </c>
      <c r="I92" s="45">
        <v>13650</v>
      </c>
      <c r="J92" s="44">
        <v>-20.45454545454546</v>
      </c>
      <c r="K92" s="50">
        <v>2.6682478505781315</v>
      </c>
      <c r="L92" s="44">
        <v>3.5577800885871147</v>
      </c>
      <c r="M92" s="44">
        <v>0</v>
      </c>
      <c r="N92" s="44">
        <v>0.14100185528758136</v>
      </c>
      <c r="O92" s="50">
        <v>71.58</v>
      </c>
      <c r="P92" s="51">
        <v>2.2677999999999998</v>
      </c>
      <c r="Q92" s="44">
        <v>1429.5</v>
      </c>
      <c r="R92" s="44">
        <v>1.7241788050787576</v>
      </c>
      <c r="S92" s="50">
        <v>6.7</v>
      </c>
      <c r="T92" s="50">
        <v>4.75</v>
      </c>
      <c r="U92" s="44">
        <v>8.6217140000000008</v>
      </c>
      <c r="V92" s="50">
        <v>3.5247972475523568</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34">
        <v>589.56416281999998</v>
      </c>
    </row>
    <row r="93" spans="1:34" x14ac:dyDescent="0.2">
      <c r="A93" s="43">
        <v>45078</v>
      </c>
      <c r="B93" s="50">
        <v>2.0270270270270174</v>
      </c>
      <c r="C93" s="44">
        <v>2.8122956180510084</v>
      </c>
      <c r="D93" s="44">
        <v>5.9</v>
      </c>
      <c r="E93" s="44">
        <v>5.2</v>
      </c>
      <c r="F93" s="45">
        <v>969.5</v>
      </c>
      <c r="G93" s="45">
        <v>44750</v>
      </c>
      <c r="H93" s="44">
        <v>-15.037022973229542</v>
      </c>
      <c r="I93" s="45">
        <v>14180</v>
      </c>
      <c r="J93" s="44">
        <v>-14.112658994548754</v>
      </c>
      <c r="K93" s="50">
        <v>3.9174641148325362</v>
      </c>
      <c r="L93" s="44">
        <v>2.4200597593068585</v>
      </c>
      <c r="M93" s="44">
        <v>0.27855153203342198</v>
      </c>
      <c r="N93" s="44">
        <v>0.94585536605347187</v>
      </c>
      <c r="O93" s="50">
        <v>70.25</v>
      </c>
      <c r="P93" s="51">
        <v>2.2038000000000002</v>
      </c>
      <c r="Q93" s="44">
        <v>1436.8</v>
      </c>
      <c r="R93" s="44">
        <v>1.3370319228481087</v>
      </c>
      <c r="S93" s="50">
        <v>6.95</v>
      </c>
      <c r="T93" s="50">
        <v>5</v>
      </c>
      <c r="U93" s="44">
        <v>8.4333329999999993</v>
      </c>
      <c r="V93" s="50">
        <v>3.4626037314783935</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34">
        <v>478.17870978999997</v>
      </c>
    </row>
    <row r="94" spans="1:34" x14ac:dyDescent="0.2">
      <c r="A94" s="43">
        <v>45108</v>
      </c>
      <c r="B94" s="50">
        <v>3.3783783783783772</v>
      </c>
      <c r="C94" s="44">
        <v>3.2658393207054104</v>
      </c>
      <c r="D94" s="44">
        <v>6.1</v>
      </c>
      <c r="E94" s="44">
        <v>5.4</v>
      </c>
      <c r="F94" s="45">
        <v>981.5</v>
      </c>
      <c r="G94" s="45">
        <v>45830</v>
      </c>
      <c r="H94" s="44">
        <v>-11.113266097750197</v>
      </c>
      <c r="I94" s="45">
        <v>14520</v>
      </c>
      <c r="J94" s="44">
        <v>-9.4198378041172823</v>
      </c>
      <c r="K94" s="50">
        <v>6.0421116875190695</v>
      </c>
      <c r="L94" s="44">
        <v>4.3198406249409071</v>
      </c>
      <c r="M94" s="44">
        <v>0.56338028169014009</v>
      </c>
      <c r="N94" s="44">
        <v>0.33537039797286727</v>
      </c>
      <c r="O94" s="50">
        <v>76.069999999999993</v>
      </c>
      <c r="P94" s="51">
        <v>2.1972999999999998</v>
      </c>
      <c r="Q94" s="44">
        <v>1444.1</v>
      </c>
      <c r="R94" s="44">
        <v>1.2651918891781522</v>
      </c>
      <c r="S94" s="50">
        <v>7.2</v>
      </c>
      <c r="T94" s="50">
        <v>5.25</v>
      </c>
      <c r="U94" s="44">
        <v>8.3391249999999992</v>
      </c>
      <c r="V94" s="50">
        <v>3.404019799681266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34">
        <v>454.58790119000003</v>
      </c>
    </row>
    <row r="95" spans="1:34" x14ac:dyDescent="0.2">
      <c r="A95" s="43">
        <v>45139</v>
      </c>
      <c r="B95" s="50">
        <v>4.8327137546468224</v>
      </c>
      <c r="C95" s="44">
        <v>3.997378768020976</v>
      </c>
      <c r="D95" s="44">
        <v>6.1</v>
      </c>
      <c r="E95" s="44">
        <v>5.7</v>
      </c>
      <c r="F95" s="45">
        <v>994.9</v>
      </c>
      <c r="G95" s="45">
        <v>48690</v>
      </c>
      <c r="H95" s="44">
        <v>-1.1571254567600442</v>
      </c>
      <c r="I95" s="45">
        <v>15280</v>
      </c>
      <c r="J95" s="44">
        <v>1.8666666666666609</v>
      </c>
      <c r="K95" s="50">
        <v>4.4896737503741457</v>
      </c>
      <c r="L95" s="44">
        <v>0.86403287135601303</v>
      </c>
      <c r="M95" s="44">
        <v>1.9774011299435124</v>
      </c>
      <c r="N95" s="44">
        <v>1.545468120053739</v>
      </c>
      <c r="O95" s="50">
        <v>81.39</v>
      </c>
      <c r="P95" s="51">
        <v>2.5137</v>
      </c>
      <c r="Q95" s="44">
        <v>1451.4</v>
      </c>
      <c r="R95" s="44">
        <v>1.1162565192371243</v>
      </c>
      <c r="S95" s="50">
        <v>7.2</v>
      </c>
      <c r="T95" s="50">
        <v>5.25</v>
      </c>
      <c r="U95" s="44">
        <v>8.3861460000000001</v>
      </c>
      <c r="V95" s="50">
        <v>3.4800672764393745</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34">
        <v>772.80129559</v>
      </c>
    </row>
    <row r="96" spans="1:34" x14ac:dyDescent="0.2">
      <c r="A96" s="43">
        <v>45170</v>
      </c>
      <c r="B96" s="50">
        <v>4.3990086741016121</v>
      </c>
      <c r="C96" s="44">
        <v>3.7982973149967236</v>
      </c>
      <c r="D96" s="44">
        <v>5.9</v>
      </c>
      <c r="E96" s="44">
        <v>5.7</v>
      </c>
      <c r="F96" s="45">
        <v>988.9</v>
      </c>
      <c r="G96" s="45">
        <v>49770</v>
      </c>
      <c r="H96" s="44">
        <v>3.5365092573330648</v>
      </c>
      <c r="I96" s="45">
        <v>15840</v>
      </c>
      <c r="J96" s="44">
        <v>8.4188911704312197</v>
      </c>
      <c r="K96" s="50">
        <v>5.7549688519727082</v>
      </c>
      <c r="L96" s="44">
        <v>2.8863615441908852</v>
      </c>
      <c r="M96" s="44">
        <v>2.7932960893854775</v>
      </c>
      <c r="N96" s="44">
        <v>1.679558011049731</v>
      </c>
      <c r="O96" s="50">
        <v>89.43</v>
      </c>
      <c r="P96" s="51">
        <v>2.5160999999999998</v>
      </c>
      <c r="Q96" s="44">
        <v>1458.7</v>
      </c>
      <c r="R96" s="44">
        <v>0.9164969450101923</v>
      </c>
      <c r="S96" s="50">
        <v>7.2</v>
      </c>
      <c r="T96" s="50">
        <v>5.25</v>
      </c>
      <c r="U96" s="44">
        <v>8.4439130000000002</v>
      </c>
      <c r="V96" s="50">
        <v>3.4911082990684492</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34">
        <v>529.94241378000004</v>
      </c>
    </row>
    <row r="97" spans="1:34" x14ac:dyDescent="0.2">
      <c r="A97" s="43">
        <v>45200</v>
      </c>
      <c r="B97" s="50">
        <v>2.7607361963190247</v>
      </c>
      <c r="C97" s="44">
        <v>3.1209362808842567</v>
      </c>
      <c r="D97" s="44">
        <v>5.4</v>
      </c>
      <c r="E97" s="44">
        <v>5.5</v>
      </c>
      <c r="F97" s="45">
        <v>982.1</v>
      </c>
      <c r="G97" s="45">
        <v>49740</v>
      </c>
      <c r="H97" s="44">
        <v>6.3502245028864701</v>
      </c>
      <c r="I97" s="45">
        <v>16110</v>
      </c>
      <c r="J97" s="44">
        <v>14.174344436569818</v>
      </c>
      <c r="K97" s="50">
        <v>2.6654950205037942</v>
      </c>
      <c r="L97" s="44">
        <v>2.5438650644912242</v>
      </c>
      <c r="M97" s="44">
        <v>2.1917808219177992</v>
      </c>
      <c r="N97" s="44">
        <v>1.472187975922834</v>
      </c>
      <c r="O97" s="50">
        <v>85.64</v>
      </c>
      <c r="P97" s="51">
        <v>2.3439999999999999</v>
      </c>
      <c r="Q97" s="44">
        <v>1466</v>
      </c>
      <c r="R97" s="44">
        <v>1.2639419018129372</v>
      </c>
      <c r="S97" s="50">
        <v>7.2</v>
      </c>
      <c r="T97" s="50">
        <v>5.25</v>
      </c>
      <c r="U97" s="44">
        <v>8.4390040000000006</v>
      </c>
      <c r="V97" s="50">
        <v>3.5724339964544956</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34">
        <v>422.95160559000004</v>
      </c>
    </row>
    <row r="98" spans="1:34" x14ac:dyDescent="0.2">
      <c r="A98" s="43">
        <v>45231</v>
      </c>
      <c r="B98" s="50">
        <v>2.9429797670140978</v>
      </c>
      <c r="C98" s="44">
        <v>3.1168831168831179</v>
      </c>
      <c r="D98" s="44">
        <v>5.3</v>
      </c>
      <c r="E98" s="44">
        <v>5.2</v>
      </c>
      <c r="F98" s="45">
        <v>973.5</v>
      </c>
      <c r="G98" s="45">
        <v>51680</v>
      </c>
      <c r="H98" s="44">
        <v>15.82250112057373</v>
      </c>
      <c r="I98" s="45">
        <v>16520</v>
      </c>
      <c r="J98" s="44">
        <v>19.623461259956553</v>
      </c>
      <c r="K98" s="50">
        <v>4.2298716452741969</v>
      </c>
      <c r="L98" s="44">
        <v>1.1901379746552143</v>
      </c>
      <c r="M98" s="44">
        <v>1.3550135501354976</v>
      </c>
      <c r="N98" s="44">
        <v>0.72756087019161253</v>
      </c>
      <c r="O98" s="50">
        <v>77.69</v>
      </c>
      <c r="P98" s="51">
        <v>2.5798000000000001</v>
      </c>
      <c r="Q98" s="44">
        <v>1473.3</v>
      </c>
      <c r="R98" s="44">
        <v>1.4863902857065181</v>
      </c>
      <c r="S98" s="50">
        <v>7.2</v>
      </c>
      <c r="T98" s="50">
        <v>5.25</v>
      </c>
      <c r="U98" s="44">
        <v>8.4703680000000006</v>
      </c>
      <c r="V98" s="50">
        <v>3.5058132022663888</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34">
        <v>518.05667394000011</v>
      </c>
    </row>
    <row r="99" spans="1:34" x14ac:dyDescent="0.2">
      <c r="A99" s="43">
        <v>45261</v>
      </c>
      <c r="B99" s="50">
        <v>3.8817005545286332</v>
      </c>
      <c r="C99" s="44">
        <v>3.3964728935336419</v>
      </c>
      <c r="D99" s="44">
        <v>5.2</v>
      </c>
      <c r="E99" s="44">
        <v>5.3</v>
      </c>
      <c r="F99" s="45">
        <v>974.5</v>
      </c>
      <c r="G99" s="45">
        <v>52600</v>
      </c>
      <c r="H99" s="44">
        <v>21.534195933456559</v>
      </c>
      <c r="I99" s="45">
        <v>16700</v>
      </c>
      <c r="J99" s="44">
        <v>22.703894195444519</v>
      </c>
      <c r="K99" s="50">
        <v>4.8093841642228741</v>
      </c>
      <c r="L99" s="44">
        <v>1.2181404422320963</v>
      </c>
      <c r="M99" s="44">
        <v>-0.53908355795149188</v>
      </c>
      <c r="N99" s="44">
        <v>-0.57446502944132893</v>
      </c>
      <c r="O99" s="50">
        <v>71.900000000000006</v>
      </c>
      <c r="P99" s="51">
        <v>2.3090000000000002</v>
      </c>
      <c r="Q99" s="44">
        <v>1480.6</v>
      </c>
      <c r="R99" s="44">
        <v>1.6597665171381504</v>
      </c>
      <c r="S99" s="50">
        <v>7.2</v>
      </c>
      <c r="T99" s="50">
        <v>5.25</v>
      </c>
      <c r="U99" s="44">
        <v>8.5215219999999992</v>
      </c>
      <c r="V99" s="50">
        <v>3.4717161883138012</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34">
        <v>442.56625283000005</v>
      </c>
    </row>
    <row r="100" spans="1:34" x14ac:dyDescent="0.2">
      <c r="A100" s="43">
        <v>45292</v>
      </c>
      <c r="B100" s="50">
        <v>4.1358024691357853</v>
      </c>
      <c r="C100" s="44">
        <v>2.8589993502274202</v>
      </c>
      <c r="D100" s="44">
        <v>5.6</v>
      </c>
      <c r="E100" s="44">
        <v>5.6</v>
      </c>
      <c r="F100" s="45">
        <v>978.6</v>
      </c>
      <c r="G100" s="45">
        <v>54640</v>
      </c>
      <c r="H100" s="44">
        <v>31.726133076181284</v>
      </c>
      <c r="I100" s="45">
        <v>17460</v>
      </c>
      <c r="J100" s="44">
        <v>32.977913175932969</v>
      </c>
      <c r="K100" s="50">
        <v>4.2228739002932558</v>
      </c>
      <c r="L100" s="44">
        <v>2.0583978612928044</v>
      </c>
      <c r="M100" s="44">
        <v>0</v>
      </c>
      <c r="N100" s="44">
        <v>0.26877814906292041</v>
      </c>
      <c r="O100" s="50">
        <v>74.150000000000006</v>
      </c>
      <c r="P100" s="51">
        <v>2.9460000000000002</v>
      </c>
      <c r="Q100" s="44">
        <v>1487.9</v>
      </c>
      <c r="R100" s="44">
        <v>0.9753105780392568</v>
      </c>
      <c r="S100" s="50">
        <v>7.2</v>
      </c>
      <c r="T100" s="50">
        <v>5.25</v>
      </c>
      <c r="U100" s="44">
        <v>8.5045809999999999</v>
      </c>
      <c r="V100" s="50">
        <v>3.5079207158102896</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34">
        <v>455.73109571999998</v>
      </c>
    </row>
    <row r="101" spans="1:34" x14ac:dyDescent="0.2">
      <c r="A101" s="43">
        <v>45323</v>
      </c>
      <c r="B101" s="50">
        <v>5.139318885448918</v>
      </c>
      <c r="C101" s="44">
        <v>2.7831715210355989</v>
      </c>
      <c r="D101" s="44">
        <v>6.2</v>
      </c>
      <c r="E101" s="44">
        <v>5.8</v>
      </c>
      <c r="F101" s="45">
        <v>973.6</v>
      </c>
      <c r="G101" s="45">
        <v>53900</v>
      </c>
      <c r="H101" s="44">
        <v>31.367292225201069</v>
      </c>
      <c r="I101" s="45">
        <v>17040</v>
      </c>
      <c r="J101" s="44">
        <v>30.87557603686637</v>
      </c>
      <c r="K101" s="50">
        <v>3.7165082108902237</v>
      </c>
      <c r="L101" s="44">
        <v>0.60867770717518699</v>
      </c>
      <c r="M101" s="44">
        <v>1.6438356164383494</v>
      </c>
      <c r="N101" s="44">
        <v>1.4619453423449835</v>
      </c>
      <c r="O101" s="50">
        <v>77.25</v>
      </c>
      <c r="P101" s="51">
        <v>2.0139999999999998</v>
      </c>
      <c r="Q101" s="44">
        <v>1495.2</v>
      </c>
      <c r="R101" s="44">
        <v>1.3136755622442431</v>
      </c>
      <c r="S101" s="50">
        <v>7.2</v>
      </c>
      <c r="T101" s="50">
        <v>5.25</v>
      </c>
      <c r="U101" s="44">
        <v>8.3943290000000008</v>
      </c>
      <c r="V101" s="50">
        <v>3.4136265047289664</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34">
        <v>657.01796807000005</v>
      </c>
    </row>
    <row r="102" spans="1:34" x14ac:dyDescent="0.2">
      <c r="A102" s="43">
        <v>45352</v>
      </c>
      <c r="B102" s="50">
        <v>4.2305334150827711</v>
      </c>
      <c r="C102" s="44">
        <v>2.8976175144880933</v>
      </c>
      <c r="D102" s="44">
        <v>7</v>
      </c>
      <c r="E102" s="44">
        <v>6.2</v>
      </c>
      <c r="F102" s="45">
        <v>980.7</v>
      </c>
      <c r="G102" s="45">
        <v>53850</v>
      </c>
      <c r="H102" s="44">
        <v>31.149537262542616</v>
      </c>
      <c r="I102" s="45">
        <v>17020</v>
      </c>
      <c r="J102" s="44">
        <v>30.022918258212371</v>
      </c>
      <c r="K102" s="50">
        <v>4.7205328699681193</v>
      </c>
      <c r="L102" s="44">
        <v>1.115877393326814</v>
      </c>
      <c r="M102" s="44">
        <v>3.8567493112947826</v>
      </c>
      <c r="N102" s="44">
        <v>3.8693355160354104</v>
      </c>
      <c r="O102" s="50">
        <v>81.28</v>
      </c>
      <c r="P102" s="51">
        <v>1.7601</v>
      </c>
      <c r="Q102" s="44">
        <v>1502.5</v>
      </c>
      <c r="R102" s="44">
        <v>1.0110385609784389</v>
      </c>
      <c r="S102" s="50">
        <v>7.2</v>
      </c>
      <c r="T102" s="50">
        <v>5.25</v>
      </c>
      <c r="U102" s="44">
        <v>8.4149790000000007</v>
      </c>
      <c r="V102" s="50">
        <v>3.4783451011465378</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34">
        <v>809.66986979999979</v>
      </c>
    </row>
    <row r="103" spans="1:34" x14ac:dyDescent="0.2">
      <c r="A103" s="43">
        <v>45383</v>
      </c>
      <c r="B103" s="50">
        <v>3.5628019323671545</v>
      </c>
      <c r="C103" s="44">
        <v>2.6854219948849067</v>
      </c>
      <c r="D103" s="44">
        <v>7.9</v>
      </c>
      <c r="E103" s="44">
        <v>6.2</v>
      </c>
      <c r="F103" s="45">
        <v>987.2</v>
      </c>
      <c r="G103" s="45">
        <v>52270</v>
      </c>
      <c r="H103" s="44">
        <v>24.393146120894805</v>
      </c>
      <c r="I103" s="45">
        <v>16600</v>
      </c>
      <c r="J103" s="44">
        <v>24.344569288389508</v>
      </c>
      <c r="K103" s="50">
        <v>4.6843758926021106</v>
      </c>
      <c r="L103" s="44">
        <v>2.0225246719207668</v>
      </c>
      <c r="M103" s="44">
        <v>5.2197802197802234</v>
      </c>
      <c r="N103" s="44">
        <v>5.2845829324254412</v>
      </c>
      <c r="O103" s="50">
        <v>85.35</v>
      </c>
      <c r="P103" s="51">
        <v>1.5331999999999999</v>
      </c>
      <c r="Q103" s="44">
        <v>1509.8</v>
      </c>
      <c r="R103" s="44">
        <v>1.4116911405850807</v>
      </c>
      <c r="S103" s="50">
        <v>7.2</v>
      </c>
      <c r="T103" s="50">
        <v>5.25</v>
      </c>
      <c r="U103" s="44">
        <v>8.6843299999999992</v>
      </c>
      <c r="V103" s="50">
        <v>3.5990594512403953</v>
      </c>
      <c r="W103" s="51" t="e">
        <v>#N/A</v>
      </c>
      <c r="X103" s="45">
        <v>1831</v>
      </c>
      <c r="Y103" s="45">
        <v>266</v>
      </c>
      <c r="Z103" s="51">
        <v>2875</v>
      </c>
      <c r="AA103" s="51">
        <v>608535</v>
      </c>
      <c r="AB103" s="51">
        <v>0.82354626181609858</v>
      </c>
      <c r="AC103" s="44">
        <v>38.561856229541604</v>
      </c>
      <c r="AD103" s="44">
        <v>8.5502690000000001</v>
      </c>
      <c r="AE103" s="45" t="e">
        <v>#N/A</v>
      </c>
      <c r="AF103" s="45" t="e">
        <v>#N/A</v>
      </c>
      <c r="AG103" s="45">
        <v>17</v>
      </c>
      <c r="AH103" s="134">
        <v>1247.2047134600002</v>
      </c>
    </row>
    <row r="104" spans="1:34" x14ac:dyDescent="0.2">
      <c r="A104" s="43">
        <v>45413</v>
      </c>
      <c r="B104" s="50">
        <v>3.616636528028927</v>
      </c>
      <c r="C104" s="44">
        <v>2.866242038216571</v>
      </c>
      <c r="D104" s="44">
        <v>8.1</v>
      </c>
      <c r="E104" s="44">
        <v>6.3</v>
      </c>
      <c r="F104" s="45">
        <v>1002</v>
      </c>
      <c r="G104" s="45">
        <v>52620</v>
      </c>
      <c r="H104" s="44">
        <v>21.721027064538511</v>
      </c>
      <c r="I104" s="45">
        <v>16810</v>
      </c>
      <c r="J104" s="44">
        <v>23.150183150183157</v>
      </c>
      <c r="K104" s="50">
        <v>5.659832515160268</v>
      </c>
      <c r="L104" s="44">
        <v>2.0619226357051046</v>
      </c>
      <c r="M104" s="44">
        <v>7.4792243767312971</v>
      </c>
      <c r="N104" s="44">
        <v>7.3810582481102616</v>
      </c>
      <c r="O104" s="50">
        <v>80.02</v>
      </c>
      <c r="P104" s="51">
        <v>1.2884</v>
      </c>
      <c r="Q104" s="44">
        <v>1514.2</v>
      </c>
      <c r="R104" s="44">
        <v>1.4278870006261046</v>
      </c>
      <c r="S104" s="50">
        <v>7.2</v>
      </c>
      <c r="T104" s="50">
        <v>5.25</v>
      </c>
      <c r="U104" s="44">
        <v>8.4929059999999996</v>
      </c>
      <c r="V104" s="50">
        <v>3.6034984844548341</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34">
        <v>505.91515024000006</v>
      </c>
    </row>
    <row r="105" spans="1:34" x14ac:dyDescent="0.2">
      <c r="A105" s="43">
        <v>45444</v>
      </c>
      <c r="B105" s="50">
        <v>3.6122817579771205</v>
      </c>
      <c r="C105" s="44">
        <v>2.6717557251908497</v>
      </c>
      <c r="D105" s="44">
        <v>8.1999999999999993</v>
      </c>
      <c r="E105" s="44">
        <v>6.2</v>
      </c>
      <c r="F105" s="45">
        <v>1010.2</v>
      </c>
      <c r="G105" s="45">
        <v>51340</v>
      </c>
      <c r="H105" s="44">
        <v>14.726256983240216</v>
      </c>
      <c r="I105" s="45">
        <v>16820</v>
      </c>
      <c r="J105" s="44">
        <v>18.617771509167834</v>
      </c>
      <c r="K105" s="50">
        <v>4.6618705035971209</v>
      </c>
      <c r="L105" s="44">
        <v>3.3952930595113173</v>
      </c>
      <c r="M105" s="44">
        <v>8.333333333333325</v>
      </c>
      <c r="N105" s="44">
        <v>7.5992326988342906</v>
      </c>
      <c r="O105" s="50">
        <v>79.77</v>
      </c>
      <c r="P105" s="51">
        <v>1.0528999999999999</v>
      </c>
      <c r="Q105" s="44">
        <v>1518.6</v>
      </c>
      <c r="R105" s="44">
        <v>1.6966679278461738</v>
      </c>
      <c r="S105" s="50">
        <v>6.95</v>
      </c>
      <c r="T105" s="50">
        <v>5</v>
      </c>
      <c r="U105" s="44">
        <v>8.5000499999999999</v>
      </c>
      <c r="V105" s="50">
        <v>3.6480501498509561</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34">
        <v>664.41832290000002</v>
      </c>
    </row>
    <row r="106" spans="1:34" x14ac:dyDescent="0.2">
      <c r="A106" s="43">
        <v>45474</v>
      </c>
      <c r="B106" s="50">
        <v>2.9114676173499499</v>
      </c>
      <c r="C106" s="44">
        <v>2.5300442757748343</v>
      </c>
      <c r="D106" s="44">
        <v>7.3</v>
      </c>
      <c r="E106" s="44">
        <v>6.4</v>
      </c>
      <c r="F106" s="45">
        <v>1014.7</v>
      </c>
      <c r="G106" s="45">
        <v>54410</v>
      </c>
      <c r="H106" s="44">
        <v>18.72136155356754</v>
      </c>
      <c r="I106" s="45">
        <v>17040</v>
      </c>
      <c r="J106" s="44">
        <v>17.355371900826455</v>
      </c>
      <c r="K106" s="50">
        <v>4.3741007194244785</v>
      </c>
      <c r="L106" s="44">
        <v>3.4500010852907659</v>
      </c>
      <c r="M106" s="44">
        <v>9.2436974789915851</v>
      </c>
      <c r="N106" s="44">
        <v>8.7573349179232096</v>
      </c>
      <c r="O106" s="50">
        <v>81.8</v>
      </c>
      <c r="P106" s="51">
        <v>0.9052</v>
      </c>
      <c r="Q106" s="44">
        <v>1523</v>
      </c>
      <c r="R106" s="44">
        <v>1.8872902119785984</v>
      </c>
      <c r="S106" s="50">
        <v>6.7</v>
      </c>
      <c r="T106" s="50">
        <v>4.75</v>
      </c>
      <c r="U106" s="44">
        <v>8.6858520000000006</v>
      </c>
      <c r="V106" s="50">
        <v>3.7360712393780853</v>
      </c>
      <c r="W106" s="51" t="e">
        <v>#N/A</v>
      </c>
      <c r="X106" s="45">
        <v>2471</v>
      </c>
      <c r="Y106" s="45">
        <v>252</v>
      </c>
      <c r="Z106" s="51">
        <v>2374</v>
      </c>
      <c r="AA106" s="51">
        <v>606427</v>
      </c>
      <c r="AB106" s="51">
        <v>0.6588953649736331</v>
      </c>
      <c r="AC106" s="44">
        <v>33.472000406948617</v>
      </c>
      <c r="AD106" s="44">
        <v>8.6194860000000002</v>
      </c>
      <c r="AE106" s="45" t="e">
        <v>#N/A</v>
      </c>
      <c r="AF106" s="45" t="e">
        <v>#N/A</v>
      </c>
      <c r="AG106" s="45">
        <v>9</v>
      </c>
      <c r="AH106" s="134">
        <v>615.80318193999994</v>
      </c>
    </row>
    <row r="107" spans="1:34" x14ac:dyDescent="0.2">
      <c r="A107" s="43">
        <v>45505</v>
      </c>
      <c r="B107" s="50">
        <v>2.3049645390071039</v>
      </c>
      <c r="C107" s="44">
        <v>1.953371140516702</v>
      </c>
      <c r="D107" s="44">
        <v>7.4</v>
      </c>
      <c r="E107" s="44">
        <v>6.8</v>
      </c>
      <c r="F107" s="45">
        <v>1023.5</v>
      </c>
      <c r="G107" s="45">
        <v>54580</v>
      </c>
      <c r="H107" s="44">
        <v>12.096939823372367</v>
      </c>
      <c r="I107" s="45">
        <v>16970</v>
      </c>
      <c r="J107" s="44">
        <v>11.060209424083766</v>
      </c>
      <c r="K107" s="50">
        <v>4.6405041535376723</v>
      </c>
      <c r="L107" s="44">
        <v>4.6090359224824962</v>
      </c>
      <c r="M107" s="44">
        <v>8.0332409972299068</v>
      </c>
      <c r="N107" s="44">
        <v>7.8597161973384289</v>
      </c>
      <c r="O107" s="50">
        <v>76.680000000000007</v>
      </c>
      <c r="P107" s="51">
        <v>0.79920000000000002</v>
      </c>
      <c r="Q107" s="44">
        <v>1527.4</v>
      </c>
      <c r="R107" s="44">
        <v>1.8013367300526717</v>
      </c>
      <c r="S107" s="50">
        <v>6.7</v>
      </c>
      <c r="T107" s="50">
        <v>4.75</v>
      </c>
      <c r="U107" s="44">
        <v>8.5782059999999998</v>
      </c>
      <c r="V107" s="50">
        <v>3.6849649651494025</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34">
        <v>753.25051083000005</v>
      </c>
    </row>
    <row r="108" spans="1:34" x14ac:dyDescent="0.2">
      <c r="A108" s="43">
        <v>45536</v>
      </c>
      <c r="B108" s="50">
        <v>2.1364985163204731</v>
      </c>
      <c r="C108" s="44">
        <v>1.6403785488958933</v>
      </c>
      <c r="D108" s="44">
        <v>7.2</v>
      </c>
      <c r="E108" s="44">
        <v>6.7</v>
      </c>
      <c r="F108" s="45">
        <v>1020.4</v>
      </c>
      <c r="G108" s="45">
        <v>53520</v>
      </c>
      <c r="H108" s="44">
        <v>7.5346594333936201</v>
      </c>
      <c r="I108" s="45">
        <v>16800</v>
      </c>
      <c r="J108" s="44">
        <v>6.0606060606060552</v>
      </c>
      <c r="K108" s="50">
        <v>2.6367461430575112</v>
      </c>
      <c r="L108" s="44">
        <v>3.4513239162178078</v>
      </c>
      <c r="M108" s="44">
        <v>5.7065217391304435</v>
      </c>
      <c r="N108" s="44">
        <v>6.3754256321089553</v>
      </c>
      <c r="O108" s="50">
        <v>70.239999999999995</v>
      </c>
      <c r="P108" s="51">
        <v>0.69510000000000005</v>
      </c>
      <c r="Q108" s="44">
        <v>1531.8</v>
      </c>
      <c r="R108" s="44">
        <v>2.1434133321618143</v>
      </c>
      <c r="S108" s="50">
        <v>6.45</v>
      </c>
      <c r="T108" s="50">
        <v>4.5</v>
      </c>
      <c r="U108" s="44">
        <v>8.7958200000000009</v>
      </c>
      <c r="V108" s="50">
        <v>3.7676224192226182</v>
      </c>
      <c r="W108" s="51" t="e">
        <v>#N/A</v>
      </c>
      <c r="X108" s="45">
        <v>2090</v>
      </c>
      <c r="Y108" s="45">
        <v>202</v>
      </c>
      <c r="Z108" s="51">
        <v>2000</v>
      </c>
      <c r="AA108" s="51">
        <v>622206</v>
      </c>
      <c r="AB108" s="51">
        <v>0.54244643341470034</v>
      </c>
      <c r="AC108" s="44">
        <v>31.300570241765413</v>
      </c>
      <c r="AD108" s="44">
        <v>8.2275120000000008</v>
      </c>
      <c r="AE108" s="45" t="e">
        <v>#N/A</v>
      </c>
      <c r="AF108" s="45" t="e">
        <v>#N/A</v>
      </c>
      <c r="AG108" s="45">
        <v>6</v>
      </c>
      <c r="AH108" s="134">
        <v>825.70090571999981</v>
      </c>
    </row>
    <row r="109" spans="1:34" x14ac:dyDescent="0.2">
      <c r="A109" s="43">
        <v>45566</v>
      </c>
      <c r="B109" s="50">
        <v>3.2835820895522394</v>
      </c>
      <c r="C109" s="44">
        <v>2.0176544766708826</v>
      </c>
      <c r="D109" s="44">
        <v>7.5</v>
      </c>
      <c r="E109" s="44">
        <v>6.5</v>
      </c>
      <c r="F109" s="45">
        <v>1020</v>
      </c>
      <c r="G109" s="45">
        <v>54580</v>
      </c>
      <c r="H109" s="44">
        <v>9.7305991154000857</v>
      </c>
      <c r="I109" s="45">
        <v>16970</v>
      </c>
      <c r="J109" s="44">
        <v>5.3382991930478019</v>
      </c>
      <c r="K109" s="50">
        <v>4.564907275320973</v>
      </c>
      <c r="L109" s="44">
        <v>3.9092283025330632</v>
      </c>
      <c r="M109" s="44">
        <v>4.2895442359249358</v>
      </c>
      <c r="N109" s="44">
        <v>4.5311606632361334</v>
      </c>
      <c r="O109" s="50">
        <v>71.989999999999995</v>
      </c>
      <c r="P109" s="51">
        <v>0.9284</v>
      </c>
      <c r="Q109" s="44">
        <v>1536.2</v>
      </c>
      <c r="R109" s="44">
        <v>2.2455528611108999</v>
      </c>
      <c r="S109" s="50">
        <v>5.95</v>
      </c>
      <c r="T109" s="50">
        <v>4</v>
      </c>
      <c r="U109" s="44">
        <v>8.7999340000000004</v>
      </c>
      <c r="V109" s="50">
        <v>3.7657532015538902</v>
      </c>
      <c r="W109" s="51" t="e">
        <v>#N/A</v>
      </c>
      <c r="X109" s="45">
        <v>2690</v>
      </c>
      <c r="Y109" s="45">
        <v>191</v>
      </c>
      <c r="Z109" s="51">
        <v>2167</v>
      </c>
      <c r="AA109" s="51">
        <v>621015</v>
      </c>
      <c r="AB109" s="51">
        <v>0.66390931372549022</v>
      </c>
      <c r="AC109" s="44">
        <v>33.492790308237787</v>
      </c>
      <c r="AD109" s="44">
        <v>8.7563940000000002</v>
      </c>
      <c r="AE109" s="45" t="e">
        <v>#N/A</v>
      </c>
      <c r="AF109" s="45" t="e">
        <v>#N/A</v>
      </c>
      <c r="AG109" s="45">
        <v>15</v>
      </c>
      <c r="AH109" s="134">
        <v>681.51949467999998</v>
      </c>
    </row>
    <row r="110" spans="1:34" x14ac:dyDescent="0.2">
      <c r="A110" s="43">
        <v>45597</v>
      </c>
      <c r="B110" s="50">
        <v>3.0375223347230529</v>
      </c>
      <c r="C110" s="44">
        <v>1.8891687657430767</v>
      </c>
      <c r="D110" s="44">
        <v>7.4</v>
      </c>
      <c r="E110" s="44">
        <v>6.2</v>
      </c>
      <c r="F110" s="45">
        <v>1013</v>
      </c>
      <c r="G110" s="45">
        <v>54110</v>
      </c>
      <c r="H110" s="44">
        <v>4.7020123839009331</v>
      </c>
      <c r="I110" s="45">
        <v>16870</v>
      </c>
      <c r="J110" s="44">
        <v>2.1186440677966045</v>
      </c>
      <c r="K110" s="50">
        <v>2.7987685418416008</v>
      </c>
      <c r="L110" s="44">
        <v>4.9280416829455609</v>
      </c>
      <c r="M110" s="44">
        <v>3.7433155080213831</v>
      </c>
      <c r="N110" s="44">
        <v>4.2122577415433016</v>
      </c>
      <c r="O110" s="50">
        <v>69.95</v>
      </c>
      <c r="P110" s="51">
        <v>1.6188</v>
      </c>
      <c r="Q110" s="44">
        <v>1540.6</v>
      </c>
      <c r="R110" s="44">
        <v>1.835232113791907</v>
      </c>
      <c r="S110" s="50">
        <v>5.95</v>
      </c>
      <c r="T110" s="50">
        <v>4</v>
      </c>
      <c r="U110" s="44">
        <v>8.8255870000000005</v>
      </c>
      <c r="V110" s="50">
        <v>3.7373055097815899</v>
      </c>
      <c r="W110" s="51" t="e">
        <v>#N/A</v>
      </c>
      <c r="X110" s="45">
        <v>2548</v>
      </c>
      <c r="Y110" s="45">
        <v>216</v>
      </c>
      <c r="Z110" s="51">
        <v>1793</v>
      </c>
      <c r="AA110" s="51">
        <v>615668</v>
      </c>
      <c r="AB110" s="51">
        <v>0.7705199828104855</v>
      </c>
      <c r="AC110" s="44">
        <v>30.985136491185841</v>
      </c>
      <c r="AD110" s="44">
        <v>8.6410660000000004</v>
      </c>
      <c r="AE110" s="45" t="e">
        <v>#N/A</v>
      </c>
      <c r="AF110" s="45" t="e">
        <v>#N/A</v>
      </c>
      <c r="AG110" s="45">
        <v>18</v>
      </c>
      <c r="AH110" s="134">
        <v>577.76899228000002</v>
      </c>
    </row>
    <row r="111" spans="1:34" x14ac:dyDescent="0.2">
      <c r="A111" s="43">
        <v>45627</v>
      </c>
      <c r="B111" s="50">
        <v>2.3724792408066353</v>
      </c>
      <c r="C111" s="44">
        <v>1.831964624131377</v>
      </c>
      <c r="D111" s="44">
        <v>7.4</v>
      </c>
      <c r="E111" s="44">
        <v>6.2</v>
      </c>
      <c r="F111" s="45">
        <v>1025.8</v>
      </c>
      <c r="G111" s="45">
        <v>55400</v>
      </c>
      <c r="H111" s="44">
        <v>5.323193916349811</v>
      </c>
      <c r="I111" s="45">
        <v>17440</v>
      </c>
      <c r="J111" s="44">
        <v>4.4311377245509043</v>
      </c>
      <c r="K111" s="50">
        <v>2.1824286513710156</v>
      </c>
      <c r="L111" s="44">
        <v>5.190930677410388</v>
      </c>
      <c r="M111" s="44">
        <v>4.6070460704607186</v>
      </c>
      <c r="N111" s="44">
        <v>4.4200491116568097</v>
      </c>
      <c r="O111" s="50">
        <v>70.12</v>
      </c>
      <c r="P111" s="51">
        <v>1.9154</v>
      </c>
      <c r="Q111" s="44">
        <v>1545</v>
      </c>
      <c r="R111" s="44">
        <v>2.1990134714580778</v>
      </c>
      <c r="S111" s="50">
        <v>5.45</v>
      </c>
      <c r="T111" s="50">
        <v>3.5</v>
      </c>
      <c r="U111" s="44">
        <v>8.9645860000000006</v>
      </c>
      <c r="V111" s="50">
        <v>3.8182055636588399</v>
      </c>
      <c r="W111" s="51" t="e">
        <v>#N/A</v>
      </c>
      <c r="X111" s="45">
        <v>1717</v>
      </c>
      <c r="Y111" s="45">
        <v>179</v>
      </c>
      <c r="Z111" s="51">
        <v>1318</v>
      </c>
      <c r="AA111" s="51">
        <v>605076</v>
      </c>
      <c r="AB111" s="51">
        <v>1.0646203554119547</v>
      </c>
      <c r="AC111" s="44">
        <v>32.76965128576213</v>
      </c>
      <c r="AD111" s="44">
        <v>8.8075399999999995</v>
      </c>
      <c r="AE111" s="45" t="e">
        <v>#N/A</v>
      </c>
      <c r="AF111" s="45" t="e">
        <v>#N/A</v>
      </c>
      <c r="AG111" s="45">
        <v>8</v>
      </c>
      <c r="AH111" s="134">
        <v>836.04861114999994</v>
      </c>
    </row>
    <row r="112" spans="1:34" x14ac:dyDescent="0.2">
      <c r="A112" s="43">
        <v>45658</v>
      </c>
      <c r="B112" s="50">
        <v>2.6674570243034879</v>
      </c>
      <c r="C112" s="44">
        <v>1.8951358180669509</v>
      </c>
      <c r="D112" s="44">
        <v>7.4</v>
      </c>
      <c r="E112" s="44">
        <v>6.6</v>
      </c>
      <c r="F112" s="45">
        <v>1031.3</v>
      </c>
      <c r="G112" s="45">
        <v>55360</v>
      </c>
      <c r="H112" s="44">
        <v>1.3177159590043841</v>
      </c>
      <c r="I112" s="45">
        <v>17740</v>
      </c>
      <c r="J112" s="44">
        <v>1.6036655211912887</v>
      </c>
      <c r="K112" s="50">
        <v>3.2357906584130625</v>
      </c>
      <c r="L112" s="44">
        <v>6.0283381979426842</v>
      </c>
      <c r="M112" s="44">
        <v>4.3360433604336057</v>
      </c>
      <c r="N112" s="44">
        <v>4.2599434905455258</v>
      </c>
      <c r="O112" s="50">
        <v>75.739999999999995</v>
      </c>
      <c r="P112" s="51">
        <v>1.9305000000000001</v>
      </c>
      <c r="Q112" s="44">
        <v>1549.4</v>
      </c>
      <c r="R112" s="44">
        <v>2.3435655596321103</v>
      </c>
      <c r="S112" s="50">
        <v>5.45</v>
      </c>
      <c r="T112" s="50">
        <v>3.5</v>
      </c>
      <c r="U112" s="44">
        <v>9.0551750000000002</v>
      </c>
      <c r="V112" s="50">
        <v>3.8492011001007196</v>
      </c>
      <c r="W112" s="51" t="e">
        <v>#N/A</v>
      </c>
      <c r="X112" s="45">
        <v>1629</v>
      </c>
      <c r="Y112" s="45">
        <v>186</v>
      </c>
      <c r="Z112" s="51">
        <v>1449</v>
      </c>
      <c r="AA112" s="51">
        <v>604961</v>
      </c>
      <c r="AB112" s="51">
        <v>0.50034530386740328</v>
      </c>
      <c r="AC112" s="44">
        <v>34.564565571805005</v>
      </c>
      <c r="AD112" s="44">
        <v>8.9495159999999991</v>
      </c>
      <c r="AE112" s="45" t="e">
        <v>#N/A</v>
      </c>
      <c r="AF112" s="45" t="e">
        <v>#N/A</v>
      </c>
      <c r="AG112" s="45">
        <v>22</v>
      </c>
      <c r="AH112" s="134">
        <v>393.70267831000007</v>
      </c>
    </row>
    <row r="113" spans="1:34" x14ac:dyDescent="0.2">
      <c r="A113" s="43">
        <v>45689</v>
      </c>
      <c r="B113" s="50">
        <v>2.8268551236749095</v>
      </c>
      <c r="C113" s="44">
        <v>2.6448362720402852</v>
      </c>
      <c r="D113" s="44">
        <v>7.2</v>
      </c>
      <c r="E113" s="44">
        <v>6.6</v>
      </c>
      <c r="F113" s="45">
        <v>1036.8</v>
      </c>
      <c r="G113" s="45">
        <v>57530</v>
      </c>
      <c r="H113" s="44">
        <v>6.7346938775510123</v>
      </c>
      <c r="I113" s="45">
        <v>18450</v>
      </c>
      <c r="J113" s="44">
        <v>8.2746478873239493</v>
      </c>
      <c r="K113" s="50">
        <v>2.6111111111110974</v>
      </c>
      <c r="L113" s="44">
        <v>6.7303163209547545</v>
      </c>
      <c r="M113" s="44">
        <v>4.0431266846361114</v>
      </c>
      <c r="N113" s="44">
        <v>3.67098689450438</v>
      </c>
      <c r="O113" s="50">
        <v>71.53</v>
      </c>
      <c r="P113" s="51">
        <v>2.0714999999999999</v>
      </c>
      <c r="Q113" s="44">
        <v>1553.8</v>
      </c>
      <c r="R113" s="44">
        <v>1.5911113280860034</v>
      </c>
      <c r="S113" s="50">
        <v>5.2</v>
      </c>
      <c r="T113" s="50">
        <v>3.25</v>
      </c>
      <c r="U113" s="44">
        <v>8.9842680000000001</v>
      </c>
      <c r="V113" s="50">
        <v>3.8213965278414559</v>
      </c>
      <c r="W113" s="51" t="e">
        <v>#N/A</v>
      </c>
      <c r="X113" s="45">
        <v>2407</v>
      </c>
      <c r="Y113" s="45">
        <v>181</v>
      </c>
      <c r="Z113" s="51">
        <v>1718</v>
      </c>
      <c r="AA113" s="51">
        <v>612528</v>
      </c>
      <c r="AB113" s="51">
        <v>0.60706713780918731</v>
      </c>
      <c r="AC113" s="44">
        <v>30.950474883202396</v>
      </c>
      <c r="AD113" s="44">
        <v>8.6017530000000004</v>
      </c>
      <c r="AE113" s="45" t="e">
        <v>#N/A</v>
      </c>
      <c r="AF113" s="45" t="e">
        <v>#N/A</v>
      </c>
      <c r="AG113" s="45">
        <v>32</v>
      </c>
      <c r="AH113" s="134">
        <v>649.55028731000004</v>
      </c>
    </row>
    <row r="114" spans="1:34" x14ac:dyDescent="0.2">
      <c r="A114" s="43">
        <v>45717</v>
      </c>
      <c r="B114" s="50">
        <v>3.0000000000000027</v>
      </c>
      <c r="C114" s="44">
        <v>2.3153942428034924</v>
      </c>
      <c r="D114" s="44">
        <v>7.7</v>
      </c>
      <c r="E114" s="44">
        <v>6.9</v>
      </c>
      <c r="F114" s="45">
        <v>1023</v>
      </c>
      <c r="G114" s="45">
        <v>58110</v>
      </c>
      <c r="H114" s="44">
        <v>7.9108635097492996</v>
      </c>
      <c r="I114" s="45">
        <v>18790</v>
      </c>
      <c r="J114" s="44">
        <v>10.399529964747355</v>
      </c>
      <c r="K114" s="50">
        <v>2.433628318584069</v>
      </c>
      <c r="L114" s="44">
        <v>5.5104262633446366</v>
      </c>
      <c r="M114" s="44">
        <v>3.7135278514588865</v>
      </c>
      <c r="N114" s="44">
        <v>3.768178236263342</v>
      </c>
      <c r="O114" s="50">
        <v>68.239999999999995</v>
      </c>
      <c r="P114" s="51">
        <v>1.9519</v>
      </c>
      <c r="Q114" s="44">
        <v>1558.2</v>
      </c>
      <c r="R114" s="44">
        <v>1.8162407390144297</v>
      </c>
      <c r="S114" s="50">
        <v>4.95</v>
      </c>
      <c r="T114" s="50">
        <v>3</v>
      </c>
      <c r="U114" s="44">
        <v>9.0418509999999994</v>
      </c>
      <c r="V114" s="50">
        <v>3.8502551456041645</v>
      </c>
      <c r="W114" s="51" t="e">
        <v>#N/A</v>
      </c>
      <c r="X114" s="45">
        <v>2235</v>
      </c>
      <c r="Y114" s="45">
        <v>238</v>
      </c>
      <c r="Z114" s="51">
        <v>2156</v>
      </c>
      <c r="AA114" s="51">
        <v>639578</v>
      </c>
      <c r="AB114" s="51">
        <v>0.53671894448593482</v>
      </c>
      <c r="AC114" s="44">
        <v>32.379046749542773</v>
      </c>
      <c r="AD114" s="44">
        <v>8.4163029999999992</v>
      </c>
      <c r="AE114" s="45" t="e">
        <v>#N/A</v>
      </c>
      <c r="AF114" s="45" t="e">
        <v>#N/A</v>
      </c>
      <c r="AG114" s="45">
        <v>20</v>
      </c>
      <c r="AH114" s="134">
        <v>672.71735598999999</v>
      </c>
    </row>
    <row r="115" spans="1:34" x14ac:dyDescent="0.2">
      <c r="A115" s="43">
        <v>45748</v>
      </c>
      <c r="B115" s="50">
        <v>1.574344023323615</v>
      </c>
      <c r="C115" s="44">
        <v>1.7434620174346271</v>
      </c>
      <c r="D115" s="44">
        <v>7.8</v>
      </c>
      <c r="E115" s="44">
        <v>6.9</v>
      </c>
      <c r="F115" s="45">
        <v>1021.6</v>
      </c>
      <c r="G115" s="45">
        <v>59500</v>
      </c>
      <c r="H115" s="44">
        <v>13.832026018748799</v>
      </c>
      <c r="I115" s="45">
        <v>19530</v>
      </c>
      <c r="J115" s="44">
        <v>17.650602409638559</v>
      </c>
      <c r="K115" s="50">
        <v>0.13642564802183177</v>
      </c>
      <c r="L115" s="44">
        <v>4.9091018754390703</v>
      </c>
      <c r="M115" s="44">
        <v>2.3498694516971508</v>
      </c>
      <c r="N115" s="44">
        <v>1.8066783831282907</v>
      </c>
      <c r="O115" s="50">
        <v>63.54</v>
      </c>
      <c r="P115" s="51">
        <v>2.1023000000000001</v>
      </c>
      <c r="Q115" s="44">
        <v>1562.6</v>
      </c>
      <c r="R115" s="44">
        <v>1.3053884428536389</v>
      </c>
      <c r="S115" s="50">
        <v>4.95</v>
      </c>
      <c r="T115" s="50">
        <v>3</v>
      </c>
      <c r="U115" s="44">
        <v>9.0023579999999992</v>
      </c>
      <c r="V115" s="50">
        <v>3.8616615122750759</v>
      </c>
      <c r="W115" s="51" t="e">
        <v>#N/A</v>
      </c>
      <c r="X115" s="45">
        <v>3102</v>
      </c>
      <c r="Y115" s="45">
        <v>251</v>
      </c>
      <c r="Z115" s="51">
        <v>2230</v>
      </c>
      <c r="AA115" s="51">
        <v>646566</v>
      </c>
      <c r="AB115" s="51">
        <v>0.55266418835192066</v>
      </c>
      <c r="AC115" s="44">
        <v>29.702814410961341</v>
      </c>
      <c r="AD115" s="44">
        <v>8.5290350000000004</v>
      </c>
      <c r="AE115" s="45" t="e">
        <v>#N/A</v>
      </c>
      <c r="AF115" s="45" t="e">
        <v>#N/A</v>
      </c>
      <c r="AG115" s="45">
        <v>13</v>
      </c>
      <c r="AH115" s="134">
        <v>726.47579829000006</v>
      </c>
    </row>
    <row r="116" spans="1:34" x14ac:dyDescent="0.2">
      <c r="A116" s="43">
        <v>45778</v>
      </c>
      <c r="B116" s="50">
        <v>1.8033740546829602</v>
      </c>
      <c r="C116" s="44">
        <v>1.7337461300309664</v>
      </c>
      <c r="D116" s="44">
        <v>8.1</v>
      </c>
      <c r="E116" s="44">
        <v>7</v>
      </c>
      <c r="F116" s="45">
        <v>1034</v>
      </c>
      <c r="G116" s="45">
        <v>59600</v>
      </c>
      <c r="H116" s="44">
        <v>13.264918282022053</v>
      </c>
      <c r="I116" s="45">
        <v>19960</v>
      </c>
      <c r="J116" s="44">
        <v>18.738845925044622</v>
      </c>
      <c r="K116" s="50">
        <v>0.49193768789286274</v>
      </c>
      <c r="L116" s="44">
        <v>3.9596429484327178</v>
      </c>
      <c r="M116" s="44">
        <v>0.77319587628867925</v>
      </c>
      <c r="N116" s="44">
        <v>-9.6618357487932016E-2</v>
      </c>
      <c r="O116" s="50">
        <v>62.17</v>
      </c>
      <c r="P116" s="51">
        <v>1.9653</v>
      </c>
      <c r="Q116" s="44">
        <v>1567.7133839773423</v>
      </c>
      <c r="R116" s="44">
        <v>1.1002024188634385</v>
      </c>
      <c r="S116" s="50">
        <v>4.95</v>
      </c>
      <c r="T116" s="50">
        <v>3</v>
      </c>
      <c r="U116" s="44">
        <v>8.9116970000000002</v>
      </c>
      <c r="V116" s="50">
        <v>3.8283262772641535</v>
      </c>
      <c r="W116" s="51" t="e">
        <v>#N/A</v>
      </c>
      <c r="X116" s="45">
        <v>3039</v>
      </c>
      <c r="Y116" s="45">
        <v>226</v>
      </c>
      <c r="Z116" s="51">
        <v>2560</v>
      </c>
      <c r="AA116" s="51">
        <v>650239</v>
      </c>
      <c r="AB116" s="51">
        <v>0.52903492457119239</v>
      </c>
      <c r="AC116" s="44">
        <v>28.749408286389681</v>
      </c>
      <c r="AD116" s="44">
        <v>7.8790069999999996</v>
      </c>
      <c r="AE116" s="45" t="e">
        <v>#N/A</v>
      </c>
      <c r="AF116" s="45" t="e">
        <v>#N/A</v>
      </c>
      <c r="AG116" s="45">
        <v>8</v>
      </c>
      <c r="AH116" s="134">
        <v>753.17126688999997</v>
      </c>
    </row>
    <row r="117" spans="1:34" x14ac:dyDescent="0.2">
      <c r="A117" s="43">
        <v>45809</v>
      </c>
      <c r="B117" s="50">
        <v>1.8593840790238403</v>
      </c>
      <c r="C117" s="44">
        <v>1.8587360594795488</v>
      </c>
      <c r="D117" s="44">
        <v>7.3</v>
      </c>
      <c r="E117" s="44">
        <v>6.8</v>
      </c>
      <c r="F117" s="45">
        <v>1059.0999999999999</v>
      </c>
      <c r="G117" s="45">
        <v>60870</v>
      </c>
      <c r="H117" s="44">
        <v>18.562524347487329</v>
      </c>
      <c r="I117" s="45">
        <v>20480</v>
      </c>
      <c r="J117" s="44">
        <v>21.759809750297254</v>
      </c>
      <c r="K117" s="50">
        <v>3.9043167445697025</v>
      </c>
      <c r="L117" s="44">
        <v>3.9684894889452371</v>
      </c>
      <c r="M117" s="44">
        <v>1.2820512820512775</v>
      </c>
      <c r="N117" s="44">
        <v>0.95309928688973589</v>
      </c>
      <c r="O117" s="50">
        <v>68.17</v>
      </c>
      <c r="P117" s="51">
        <v>1.3413999999999999</v>
      </c>
      <c r="Q117" s="44">
        <v>1572.0033632208135</v>
      </c>
      <c r="R117" s="44">
        <v>0.92039458469925783</v>
      </c>
      <c r="S117" s="50">
        <v>4.95</v>
      </c>
      <c r="T117" s="50">
        <v>3</v>
      </c>
      <c r="U117" s="44">
        <v>8.9672560000000008</v>
      </c>
      <c r="V117" s="50">
        <v>3.8254222352326335</v>
      </c>
      <c r="W117" s="51" t="e">
        <v>#N/A</v>
      </c>
      <c r="X117" s="45">
        <v>2300</v>
      </c>
      <c r="Y117" s="45">
        <v>242</v>
      </c>
      <c r="Z117" s="51">
        <v>2283</v>
      </c>
      <c r="AA117" s="51">
        <v>646352</v>
      </c>
      <c r="AB117" s="51">
        <v>0.54073898626243488</v>
      </c>
      <c r="AC117" s="44">
        <v>31.306418820509869</v>
      </c>
      <c r="AD117" s="44">
        <v>8.0251439999999992</v>
      </c>
      <c r="AE117" s="45" t="e">
        <v>#N/A</v>
      </c>
      <c r="AF117" s="45" t="e">
        <v>#N/A</v>
      </c>
      <c r="AG117" s="45">
        <v>16</v>
      </c>
      <c r="AH117" s="134">
        <v>736.88952105999999</v>
      </c>
    </row>
    <row r="118" spans="1:34" x14ac:dyDescent="0.2">
      <c r="A118" s="43">
        <v>45839</v>
      </c>
      <c r="B118" s="50">
        <v>1.3279445727482742</v>
      </c>
      <c r="C118" s="44">
        <v>1.7273288093769379</v>
      </c>
      <c r="D118" s="44">
        <v>7.5</v>
      </c>
      <c r="E118" s="44">
        <v>6.9</v>
      </c>
      <c r="F118" s="45">
        <v>1069.2</v>
      </c>
      <c r="G118" s="45">
        <v>62020</v>
      </c>
      <c r="H118" s="44">
        <v>13.986399558904616</v>
      </c>
      <c r="I118" s="45">
        <v>20820</v>
      </c>
      <c r="J118" s="44">
        <v>22.1830985915493</v>
      </c>
      <c r="K118" s="50">
        <v>3.4739454094292688</v>
      </c>
      <c r="L118" s="44">
        <v>3.1444779110549215</v>
      </c>
      <c r="M118" s="44">
        <v>2.564102564102555</v>
      </c>
      <c r="N118" s="44">
        <v>2.3084278104084088</v>
      </c>
      <c r="O118" s="50">
        <v>68.39</v>
      </c>
      <c r="P118" s="51">
        <v>1.1935</v>
      </c>
      <c r="Q118" s="44">
        <v>1578.8793841546744</v>
      </c>
      <c r="R118" s="44">
        <v>0.93798906347288824</v>
      </c>
      <c r="S118" s="50">
        <v>4.95</v>
      </c>
      <c r="T118" s="50">
        <v>3</v>
      </c>
      <c r="U118" s="44">
        <v>8.9580629999999992</v>
      </c>
      <c r="V118" s="50">
        <v>3.9115353782725983</v>
      </c>
      <c r="W118" s="51" t="e">
        <v>#N/A</v>
      </c>
      <c r="X118" s="45">
        <v>1889</v>
      </c>
      <c r="Y118" s="45">
        <v>194</v>
      </c>
      <c r="Z118" s="51">
        <v>2097</v>
      </c>
      <c r="AA118" s="51">
        <v>617463</v>
      </c>
      <c r="AB118" s="51">
        <v>0.53618000511378161</v>
      </c>
      <c r="AC118" s="44">
        <v>31.751573765101423</v>
      </c>
      <c r="AD118" s="44">
        <v>8.2965509999999991</v>
      </c>
      <c r="AE118" s="45" t="e">
        <v>#N/A</v>
      </c>
      <c r="AF118" s="45" t="e">
        <v>#N/A</v>
      </c>
      <c r="AG118" s="45">
        <v>15</v>
      </c>
      <c r="AH118" s="134">
        <v>689.83915969999998</v>
      </c>
    </row>
    <row r="119" spans="1:34" x14ac:dyDescent="0.2">
      <c r="A119" s="43">
        <v>45870</v>
      </c>
      <c r="B119" s="50">
        <v>1.444251877527436</v>
      </c>
      <c r="C119" s="44">
        <v>1.8541409147095234</v>
      </c>
      <c r="D119" s="44">
        <v>7.5</v>
      </c>
      <c r="E119" s="44">
        <v>7.2</v>
      </c>
      <c r="F119" s="45">
        <v>1065.0999999999999</v>
      </c>
      <c r="G119" s="45" t="e">
        <v>#N/A</v>
      </c>
      <c r="H119" s="44" t="e">
        <v>#N/A</v>
      </c>
      <c r="I119" s="45" t="e">
        <v>#N/A</v>
      </c>
      <c r="J119" s="44" t="e">
        <v>#N/A</v>
      </c>
      <c r="K119" s="50">
        <v>2.8469750889679624</v>
      </c>
      <c r="L119" s="44" t="e">
        <v>#N/A</v>
      </c>
      <c r="M119" s="44">
        <v>3.8461538461538547</v>
      </c>
      <c r="N119" s="44">
        <v>3.8241308793455886</v>
      </c>
      <c r="O119" s="50">
        <v>64.86</v>
      </c>
      <c r="P119" s="51">
        <v>0.89849999999999997</v>
      </c>
      <c r="Q119" s="44">
        <v>1582.8402201519068</v>
      </c>
      <c r="R119" s="44" t="e">
        <v>#N/A</v>
      </c>
      <c r="S119" s="50">
        <v>4.95</v>
      </c>
      <c r="T119" s="50">
        <v>3</v>
      </c>
      <c r="U119" s="44" t="e">
        <v>#N/A</v>
      </c>
      <c r="V119" s="50" t="e">
        <v>#N/A</v>
      </c>
      <c r="W119" s="51" t="e">
        <v>#N/A</v>
      </c>
      <c r="X119" s="45">
        <v>2031</v>
      </c>
      <c r="Y119" s="45">
        <v>198</v>
      </c>
      <c r="Z119" s="51">
        <v>1986</v>
      </c>
      <c r="AA119" s="51">
        <v>612170</v>
      </c>
      <c r="AB119" s="51">
        <v>0.57101782633697529</v>
      </c>
      <c r="AC119" s="44" t="e">
        <v>#N/A</v>
      </c>
      <c r="AD119" s="44" t="e">
        <v>#N/A</v>
      </c>
      <c r="AE119" s="45" t="e">
        <v>#N/A</v>
      </c>
      <c r="AF119" s="45" t="e">
        <v>#N/A</v>
      </c>
      <c r="AG119" s="45">
        <v>25</v>
      </c>
      <c r="AH119" s="134">
        <v>745.08409670999981</v>
      </c>
    </row>
    <row r="120" spans="1:34" x14ac:dyDescent="0.2">
      <c r="A120" s="43">
        <v>45901</v>
      </c>
      <c r="B120" s="50" t="e">
        <v>#N/A</v>
      </c>
      <c r="C120" s="44" t="e">
        <v>#N/A</v>
      </c>
      <c r="D120" s="44">
        <v>8</v>
      </c>
      <c r="E120" s="44">
        <v>7.3</v>
      </c>
      <c r="F120" s="45">
        <v>1053.9000000000001</v>
      </c>
      <c r="G120" s="45" t="e">
        <v>#N/A</v>
      </c>
      <c r="H120" s="44" t="e">
        <v>#N/A</v>
      </c>
      <c r="I120" s="45" t="e">
        <v>#N/A</v>
      </c>
      <c r="J120" s="44" t="e">
        <v>#N/A</v>
      </c>
      <c r="K120" s="50">
        <v>3.4435638152500614</v>
      </c>
      <c r="L120" s="44" t="e">
        <v>#N/A</v>
      </c>
      <c r="M120" s="44">
        <v>4.1131105398457546</v>
      </c>
      <c r="N120" s="44">
        <v>3.405298644691146</v>
      </c>
      <c r="O120" s="50">
        <v>63.96</v>
      </c>
      <c r="P120" s="51">
        <v>0.7893</v>
      </c>
      <c r="Q120" s="44">
        <v>1586.92581048545</v>
      </c>
      <c r="R120" s="44" t="e">
        <v>#N/A</v>
      </c>
      <c r="S120" s="50">
        <v>4.7</v>
      </c>
      <c r="T120" s="50">
        <v>2.75</v>
      </c>
      <c r="U120" s="44" t="e">
        <v>#N/A</v>
      </c>
      <c r="V120" s="50" t="e">
        <v>#N/A</v>
      </c>
      <c r="W120" s="51" t="e">
        <v>#N/A</v>
      </c>
      <c r="X120" s="45" t="e">
        <v>#N/A</v>
      </c>
      <c r="Y120" s="45" t="e">
        <v>#N/A</v>
      </c>
      <c r="Z120" s="51">
        <v>1720</v>
      </c>
      <c r="AA120" s="51">
        <v>615005</v>
      </c>
      <c r="AB120" s="51">
        <v>0.45478582760444214</v>
      </c>
      <c r="AC120" s="44" t="e">
        <v>#N/A</v>
      </c>
      <c r="AD120" s="44" t="e">
        <v>#N/A</v>
      </c>
      <c r="AE120" s="45" t="e">
        <v>#N/A</v>
      </c>
      <c r="AF120" s="45" t="e">
        <v>#N/A</v>
      </c>
      <c r="AG120" s="45" t="e">
        <v>#N/A</v>
      </c>
      <c r="AH120" s="134">
        <v>465.56124669000008</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2025-10-10T19:17:20Z</dcterms:modified>
</cp:coreProperties>
</file>