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5. Growth Strategy - Matthias\Erika's files\Off-site Levy Bylaw\OSL Bylaw Review\Communications plan\Web updates\Working Group Excel sheets\"/>
    </mc:Choice>
  </mc:AlternateContent>
  <xr:revisionPtr revIDLastSave="0" documentId="13_ncr:1_{D211257C-85FE-4831-9CB0-574321F4C77E}" xr6:coauthVersionLast="45" xr6:coauthVersionMax="45" xr10:uidLastSave="{00000000-0000-0000-0000-000000000000}"/>
  <bookViews>
    <workbookView xWindow="41775" yWindow="735" windowWidth="18930" windowHeight="14175" xr2:uid="{7574655F-399C-4403-AA09-890A10E2F1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O11" i="1"/>
  <c r="P10" i="1" l="1"/>
  <c r="O10" i="1"/>
  <c r="P8" i="1" l="1"/>
  <c r="O8" i="1"/>
  <c r="P7" i="1"/>
  <c r="O7" i="1"/>
  <c r="P6" i="1"/>
  <c r="O6" i="1"/>
  <c r="P5" i="1"/>
  <c r="O5" i="1"/>
  <c r="P4" i="1"/>
  <c r="O4" i="1"/>
</calcChain>
</file>

<file path=xl/sharedStrings.xml><?xml version="1.0" encoding="utf-8"?>
<sst xmlns="http://schemas.openxmlformats.org/spreadsheetml/2006/main" count="95" uniqueCount="50">
  <si>
    <t>Cost Projection</t>
  </si>
  <si>
    <t>Project Name</t>
  </si>
  <si>
    <t>Utility</t>
  </si>
  <si>
    <t>Type</t>
  </si>
  <si>
    <t>Current Project / Budget Activity Status 
(November 2021)</t>
  </si>
  <si>
    <t>Current Detailed Status 
(November 2021)</t>
  </si>
  <si>
    <t>Current Cost Projection Classification</t>
  </si>
  <si>
    <t>Estimated Construction Completion (substantial)</t>
  </si>
  <si>
    <t>Growth %</t>
  </si>
  <si>
    <t>Greenfield %</t>
  </si>
  <si>
    <t>Established %</t>
  </si>
  <si>
    <t>Regional %</t>
  </si>
  <si>
    <r>
      <rPr>
        <sz val="10"/>
        <rFont val="Arial"/>
        <family val="2"/>
      </rPr>
      <t>Mountain View Pump STN027</t>
    </r>
  </si>
  <si>
    <t>Water</t>
  </si>
  <si>
    <t>Scoping/Feasibility</t>
  </si>
  <si>
    <t>Active</t>
  </si>
  <si>
    <t>Class 5</t>
  </si>
  <si>
    <t>TBD</t>
  </si>
  <si>
    <t>Project creates redundancy to support increased growth in the Big Hill East pressure zone. This is only Phase 1 of the project which is required between 2021-2029 to support growth in the 14NC and 27ADC</t>
  </si>
  <si>
    <t>Phase 1 only - $25.5M</t>
  </si>
  <si>
    <t>$1.5M</t>
  </si>
  <si>
    <r>
      <rPr>
        <sz val="10"/>
        <rFont val="Arial"/>
        <family val="2"/>
      </rPr>
      <t>Valley Ridge Pump STN041</t>
    </r>
  </si>
  <si>
    <r>
      <rPr>
        <sz val="10"/>
        <rFont val="Arial"/>
        <family val="2"/>
      </rPr>
      <t>Valley Ridge Feedermains</t>
    </r>
  </si>
  <si>
    <t>$6M</t>
  </si>
  <si>
    <t>Required for growth in Crestmont pressure zone</t>
  </si>
  <si>
    <t>This FM will support growth in the Crestmont pressure zones.  In order for this to be functional Valley Ridge Pump STN041 needs to be included.</t>
  </si>
  <si>
    <t>$23.9M</t>
  </si>
  <si>
    <t>Project required for growth and redundancy which supports the 14NC and 27ADC in the Top Hill pressure zone. High-level estimate only at this time.</t>
  </si>
  <si>
    <r>
      <t xml:space="preserve">Glenmore High Lift </t>
    </r>
    <r>
      <rPr>
        <sz val="10"/>
        <color rgb="FF0070C0"/>
        <rFont val="Arial"/>
        <family val="2"/>
      </rPr>
      <t>(Pump Station)</t>
    </r>
  </si>
  <si>
    <t>Required for growth in the Glenmore zone. High-level estimate at this time.</t>
  </si>
  <si>
    <t>$3M</t>
  </si>
  <si>
    <r>
      <t xml:space="preserve">Beddington </t>
    </r>
    <r>
      <rPr>
        <sz val="10"/>
        <color rgb="FF0070C0"/>
        <rFont val="Arial"/>
        <family val="2"/>
      </rPr>
      <t>(Reservoir)</t>
    </r>
  </si>
  <si>
    <t xml:space="preserve">This project is related to the option investigation underway for the North Calgary Water Servicing Strategy (NCWSS) which will have a direct impact on what is required. At this time, there is insufficient information available to determine the cost. </t>
  </si>
  <si>
    <t>Cranston Santiary Trunk</t>
  </si>
  <si>
    <t>$0.5M</t>
  </si>
  <si>
    <r>
      <t xml:space="preserve">Chestermere 17 AV Water Meter Chamber </t>
    </r>
    <r>
      <rPr>
        <sz val="10"/>
        <color rgb="FF0070C0"/>
        <rFont val="Arial"/>
        <family val="2"/>
      </rPr>
      <t>(Relocation)</t>
    </r>
  </si>
  <si>
    <t>Facility - upgrade</t>
  </si>
  <si>
    <t>Extension</t>
  </si>
  <si>
    <t>Wastewater</t>
  </si>
  <si>
    <t>Infrastructure</t>
  </si>
  <si>
    <t>Supports growth in the 14NC and 27ADC</t>
  </si>
  <si>
    <t>Facility - Upgrade (adding a new pump)</t>
  </si>
  <si>
    <t>On hold</t>
  </si>
  <si>
    <t>Top Hill Feedermain - Phase 1</t>
  </si>
  <si>
    <t>$4M</t>
  </si>
  <si>
    <t>Current estimate (November 2021)</t>
  </si>
  <si>
    <t>Project notes  - Nov. 18, 2021</t>
  </si>
  <si>
    <t>Facility - Upgrade</t>
  </si>
  <si>
    <t>Facility - Extension</t>
  </si>
  <si>
    <t>*The data contained within this spreadsheet is shared under an Open Government Licence - City of Calgary. This open government licence only applies to this data and this data only. Terms of Use can be found at https://data.calgary.ca/stories/s/Open-Calgary-Terms-of-Use/u45n-7awa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</si>
</sst>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rgb="FF0070C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3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8" fillId="0" borderId="3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/>
    <xf numFmtId="0" fontId="5" fillId="5" borderId="4" xfId="0" applyFont="1" applyFill="1" applyBorder="1" applyAlignment="1">
      <alignment horizontal="left" wrapText="1"/>
    </xf>
    <xf numFmtId="164" fontId="6" fillId="5" borderId="0" xfId="3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left" vertical="center" wrapText="1"/>
    </xf>
    <xf numFmtId="164" fontId="6" fillId="0" borderId="0" xfId="3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wrapText="1"/>
    </xf>
    <xf numFmtId="0" fontId="8" fillId="5" borderId="8" xfId="0" applyFont="1" applyFill="1" applyBorder="1"/>
    <xf numFmtId="0" fontId="9" fillId="5" borderId="3" xfId="3" applyFont="1" applyFill="1" applyBorder="1" applyAlignment="1">
      <alignment horizontal="left" wrapText="1"/>
    </xf>
    <xf numFmtId="3" fontId="8" fillId="5" borderId="4" xfId="0" applyNumberFormat="1" applyFont="1" applyFill="1" applyBorder="1"/>
    <xf numFmtId="0" fontId="8" fillId="5" borderId="4" xfId="0" applyFont="1" applyFill="1" applyBorder="1" applyAlignment="1">
      <alignment wrapText="1"/>
    </xf>
    <xf numFmtId="0" fontId="5" fillId="5" borderId="4" xfId="0" applyFont="1" applyFill="1" applyBorder="1"/>
    <xf numFmtId="0" fontId="5" fillId="5" borderId="4" xfId="0" applyFont="1" applyFill="1" applyBorder="1" applyAlignment="1">
      <alignment wrapText="1"/>
    </xf>
    <xf numFmtId="0" fontId="6" fillId="5" borderId="9" xfId="0" applyFont="1" applyFill="1" applyBorder="1"/>
    <xf numFmtId="0" fontId="0" fillId="0" borderId="7" xfId="0" applyBorder="1"/>
    <xf numFmtId="0" fontId="11" fillId="0" borderId="7" xfId="0" applyFont="1" applyFill="1" applyBorder="1" applyAlignment="1">
      <alignment horizontal="center" vertical="center" wrapText="1"/>
    </xf>
    <xf numFmtId="9" fontId="12" fillId="0" borderId="7" xfId="0" applyNumberFormat="1" applyFont="1" applyFill="1" applyBorder="1" applyAlignment="1">
      <alignment horizontal="center" vertical="center" wrapText="1"/>
    </xf>
    <xf numFmtId="166" fontId="12" fillId="0" borderId="7" xfId="2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165" fontId="7" fillId="3" borderId="7" xfId="1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2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7" xfId="0" applyFont="1" applyBorder="1"/>
    <xf numFmtId="0" fontId="15" fillId="0" borderId="7" xfId="0" applyFont="1" applyBorder="1" applyAlignment="1">
      <alignment horizontal="center"/>
    </xf>
    <xf numFmtId="9" fontId="15" fillId="0" borderId="7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902244</xdr:colOff>
      <xdr:row>1</xdr:row>
      <xdr:rowOff>2238685</xdr:rowOff>
    </xdr:from>
    <xdr:to>
      <xdr:col>10</xdr:col>
      <xdr:colOff>1133955</xdr:colOff>
      <xdr:row>7</xdr:row>
      <xdr:rowOff>49110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64FA9D-9CB7-43D4-97E4-89730BED0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60074">
          <a:off x="4099923" y="2606078"/>
          <a:ext cx="12201234" cy="3493449"/>
        </a:xfrm>
        <a:prstGeom prst="rect">
          <a:avLst/>
        </a:prstGeom>
      </xdr:spPr>
    </xdr:pic>
    <xdr:clientData/>
  </xdr:twoCellAnchor>
  <xdr:twoCellAnchor editAs="oneCell">
    <xdr:from>
      <xdr:col>10</xdr:col>
      <xdr:colOff>775607</xdr:colOff>
      <xdr:row>2</xdr:row>
      <xdr:rowOff>108857</xdr:rowOff>
    </xdr:from>
    <xdr:to>
      <xdr:col>18</xdr:col>
      <xdr:colOff>331722</xdr:colOff>
      <xdr:row>7</xdr:row>
      <xdr:rowOff>182830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68B74A-BD00-49E1-BE28-81B4E14CF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60074">
          <a:off x="15947571" y="2735036"/>
          <a:ext cx="12205996" cy="3498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B048-B8C0-4F43-B1E9-8194C2C4EFFE}">
  <dimension ref="A1:W11"/>
  <sheetViews>
    <sheetView tabSelected="1" zoomScale="70" zoomScaleNormal="70" workbookViewId="0">
      <selection sqref="A1:B1"/>
    </sheetView>
  </sheetViews>
  <sheetFormatPr defaultRowHeight="14.25" x14ac:dyDescent="0.45"/>
  <cols>
    <col min="1" max="1" width="44.73046875" bestFit="1" customWidth="1"/>
    <col min="2" max="2" width="15.796875" customWidth="1"/>
    <col min="3" max="3" width="16.59765625" customWidth="1"/>
    <col min="4" max="4" width="18.6640625" customWidth="1"/>
    <col min="5" max="5" width="15.796875" customWidth="1"/>
    <col min="6" max="6" width="17.33203125" customWidth="1"/>
    <col min="7" max="7" width="24.33203125" customWidth="1"/>
    <col min="8" max="8" width="17.46484375" customWidth="1"/>
    <col min="9" max="9" width="23.06640625" customWidth="1"/>
    <col min="10" max="10" width="18.265625" customWidth="1"/>
    <col min="11" max="11" width="22.9296875" customWidth="1"/>
    <col min="12" max="12" width="33.796875" customWidth="1"/>
    <col min="13" max="13" width="27.59765625" customWidth="1"/>
    <col min="14" max="14" width="22.796875" customWidth="1"/>
    <col min="15" max="15" width="16.796875" customWidth="1"/>
    <col min="16" max="16" width="17.59765625" customWidth="1"/>
    <col min="17" max="17" width="16.06640625" customWidth="1"/>
    <col min="18" max="18" width="19.33203125" customWidth="1"/>
    <col min="19" max="19" width="15.06640625" customWidth="1"/>
    <col min="20" max="20" width="14.9296875" customWidth="1"/>
    <col min="21" max="21" width="16.265625" customWidth="1"/>
  </cols>
  <sheetData>
    <row r="1" spans="1:23" ht="88.9" customHeight="1" x14ac:dyDescent="0.65">
      <c r="A1" s="48" t="s">
        <v>49</v>
      </c>
      <c r="B1" s="48"/>
      <c r="C1" s="39"/>
      <c r="D1" s="39"/>
      <c r="E1" s="39"/>
      <c r="F1" s="3"/>
      <c r="G1" s="4"/>
      <c r="H1" s="5"/>
      <c r="I1" s="1"/>
      <c r="J1" s="1"/>
      <c r="K1" s="1"/>
      <c r="L1" s="2"/>
      <c r="M1" s="2"/>
      <c r="N1" s="45" t="s">
        <v>0</v>
      </c>
      <c r="O1" s="46"/>
      <c r="P1" s="46"/>
      <c r="Q1" s="46"/>
      <c r="R1" s="46"/>
      <c r="S1" s="46"/>
      <c r="T1" s="46"/>
      <c r="U1" s="47"/>
      <c r="V1" s="6"/>
    </row>
    <row r="2" spans="1:23" s="18" customFormat="1" ht="177.75" customHeight="1" x14ac:dyDescent="0.45">
      <c r="A2" s="7" t="s">
        <v>1</v>
      </c>
      <c r="B2" s="21" t="s">
        <v>8</v>
      </c>
      <c r="C2" s="21" t="s">
        <v>9</v>
      </c>
      <c r="D2" s="21" t="s">
        <v>10</v>
      </c>
      <c r="E2" s="21" t="s">
        <v>11</v>
      </c>
      <c r="F2" s="8" t="s">
        <v>2</v>
      </c>
      <c r="G2" s="9" t="s">
        <v>3</v>
      </c>
      <c r="H2" s="10" t="s">
        <v>4</v>
      </c>
      <c r="I2" s="10" t="s">
        <v>5</v>
      </c>
      <c r="J2" s="11" t="s">
        <v>6</v>
      </c>
      <c r="K2" s="11" t="s">
        <v>7</v>
      </c>
      <c r="L2" s="12" t="s">
        <v>46</v>
      </c>
      <c r="M2" s="23" t="s">
        <v>45</v>
      </c>
      <c r="N2" s="13">
        <v>2021</v>
      </c>
      <c r="O2" s="13">
        <v>2022</v>
      </c>
      <c r="P2" s="13">
        <v>2023</v>
      </c>
      <c r="Q2" s="13">
        <v>2024</v>
      </c>
      <c r="R2" s="13">
        <v>2025</v>
      </c>
      <c r="S2" s="14">
        <v>2026</v>
      </c>
      <c r="T2" s="15">
        <v>2027</v>
      </c>
      <c r="U2" s="15">
        <v>2028</v>
      </c>
      <c r="V2" s="16"/>
      <c r="W2" s="17"/>
    </row>
    <row r="3" spans="1:23" s="18" customFormat="1" ht="19.5" customHeight="1" x14ac:dyDescent="0.7">
      <c r="A3" s="26" t="s">
        <v>39</v>
      </c>
      <c r="B3" s="25"/>
      <c r="C3" s="25"/>
      <c r="D3" s="25"/>
      <c r="E3" s="25"/>
      <c r="F3" s="27"/>
      <c r="G3" s="28"/>
      <c r="H3" s="29"/>
      <c r="I3" s="30"/>
      <c r="J3" s="30"/>
      <c r="K3" s="30"/>
      <c r="L3" s="19"/>
      <c r="M3" s="24"/>
      <c r="N3" s="31"/>
      <c r="O3" s="20"/>
      <c r="P3" s="20"/>
      <c r="Q3" s="20"/>
      <c r="R3" s="20"/>
      <c r="S3" s="20"/>
      <c r="T3" s="20"/>
      <c r="U3" s="20"/>
      <c r="V3" s="22"/>
    </row>
    <row r="4" spans="1:23" s="32" customFormat="1" ht="85.5" x14ac:dyDescent="0.45">
      <c r="A4" s="33" t="s">
        <v>43</v>
      </c>
      <c r="B4" s="34">
        <v>1</v>
      </c>
      <c r="C4" s="34">
        <v>1</v>
      </c>
      <c r="D4" s="35">
        <v>0</v>
      </c>
      <c r="E4" s="35">
        <v>0</v>
      </c>
      <c r="F4" s="32" t="s">
        <v>13</v>
      </c>
      <c r="G4" s="42" t="s">
        <v>37</v>
      </c>
      <c r="H4" s="32" t="s">
        <v>15</v>
      </c>
      <c r="I4" s="32" t="s">
        <v>14</v>
      </c>
      <c r="J4" s="32" t="s">
        <v>16</v>
      </c>
      <c r="K4" s="32" t="s">
        <v>17</v>
      </c>
      <c r="L4" s="36" t="s">
        <v>18</v>
      </c>
      <c r="M4" s="36" t="s">
        <v>19</v>
      </c>
      <c r="N4" s="37"/>
      <c r="O4" s="37">
        <f>25.5/2*1000000</f>
        <v>12750000</v>
      </c>
      <c r="P4" s="37">
        <f>25.5/2*1000000</f>
        <v>12750000</v>
      </c>
      <c r="Q4" s="37"/>
      <c r="R4" s="37"/>
      <c r="S4" s="37"/>
      <c r="T4" s="37"/>
      <c r="U4" s="37"/>
    </row>
    <row r="5" spans="1:23" s="32" customFormat="1" ht="84.75" customHeight="1" x14ac:dyDescent="0.45">
      <c r="A5" s="33" t="s">
        <v>12</v>
      </c>
      <c r="B5" s="34">
        <v>1</v>
      </c>
      <c r="C5" s="34">
        <v>1</v>
      </c>
      <c r="D5" s="35">
        <v>0</v>
      </c>
      <c r="E5" s="35">
        <v>0</v>
      </c>
      <c r="F5" s="32" t="s">
        <v>13</v>
      </c>
      <c r="G5" s="42" t="s">
        <v>36</v>
      </c>
      <c r="H5" s="32" t="s">
        <v>15</v>
      </c>
      <c r="I5" s="32" t="s">
        <v>14</v>
      </c>
      <c r="J5" s="32" t="s">
        <v>16</v>
      </c>
      <c r="K5" s="32" t="s">
        <v>17</v>
      </c>
      <c r="L5" s="36" t="s">
        <v>27</v>
      </c>
      <c r="M5" s="32" t="s">
        <v>20</v>
      </c>
      <c r="N5" s="37"/>
      <c r="O5" s="37">
        <f>1.5/2*1000000</f>
        <v>750000</v>
      </c>
      <c r="P5" s="37">
        <f>1.5/2*1000000</f>
        <v>750000</v>
      </c>
      <c r="Q5" s="37"/>
      <c r="R5" s="37"/>
      <c r="S5" s="37"/>
      <c r="T5" s="37"/>
      <c r="U5" s="37"/>
    </row>
    <row r="6" spans="1:23" s="32" customFormat="1" ht="28.5" x14ac:dyDescent="0.45">
      <c r="A6" s="33" t="s">
        <v>21</v>
      </c>
      <c r="B6" s="34">
        <v>1</v>
      </c>
      <c r="C6" s="34">
        <v>1</v>
      </c>
      <c r="D6" s="35">
        <v>0</v>
      </c>
      <c r="E6" s="35">
        <v>0</v>
      </c>
      <c r="F6" s="32" t="s">
        <v>13</v>
      </c>
      <c r="G6" s="42" t="s">
        <v>36</v>
      </c>
      <c r="H6" s="32" t="s">
        <v>15</v>
      </c>
      <c r="I6" s="32" t="s">
        <v>14</v>
      </c>
      <c r="J6" s="32" t="s">
        <v>16</v>
      </c>
      <c r="K6" s="32" t="s">
        <v>17</v>
      </c>
      <c r="L6" s="36" t="s">
        <v>24</v>
      </c>
      <c r="M6" s="32" t="s">
        <v>23</v>
      </c>
      <c r="N6" s="37"/>
      <c r="O6" s="37">
        <f>6/2*1000000</f>
        <v>3000000</v>
      </c>
      <c r="P6" s="37">
        <f>6/2*1000000</f>
        <v>3000000</v>
      </c>
      <c r="Q6" s="37"/>
      <c r="R6" s="37"/>
      <c r="S6" s="37"/>
      <c r="T6" s="37"/>
      <c r="U6" s="37"/>
    </row>
    <row r="7" spans="1:23" s="32" customFormat="1" ht="51" x14ac:dyDescent="0.45">
      <c r="A7" s="33" t="s">
        <v>22</v>
      </c>
      <c r="B7" s="34">
        <v>0.8</v>
      </c>
      <c r="C7" s="34">
        <v>0.8</v>
      </c>
      <c r="D7" s="35">
        <v>0.2</v>
      </c>
      <c r="E7" s="35">
        <v>0</v>
      </c>
      <c r="F7" s="32" t="s">
        <v>13</v>
      </c>
      <c r="G7" s="42" t="s">
        <v>37</v>
      </c>
      <c r="H7" s="32" t="s">
        <v>15</v>
      </c>
      <c r="I7" s="32" t="s">
        <v>14</v>
      </c>
      <c r="J7" s="32" t="s">
        <v>16</v>
      </c>
      <c r="K7" s="32" t="s">
        <v>17</v>
      </c>
      <c r="L7" s="41" t="s">
        <v>25</v>
      </c>
      <c r="M7" s="32" t="s">
        <v>26</v>
      </c>
      <c r="N7" s="37"/>
      <c r="O7" s="37">
        <f>23.9/2*1000000</f>
        <v>11950000</v>
      </c>
      <c r="P7" s="37">
        <f>23.9/2*1000000</f>
        <v>11950000</v>
      </c>
      <c r="Q7" s="37"/>
      <c r="R7" s="37"/>
      <c r="S7" s="37"/>
      <c r="T7" s="37"/>
      <c r="U7" s="37"/>
    </row>
    <row r="8" spans="1:23" s="32" customFormat="1" ht="28.5" x14ac:dyDescent="0.45">
      <c r="A8" s="33" t="s">
        <v>28</v>
      </c>
      <c r="B8" s="34">
        <v>1</v>
      </c>
      <c r="C8" s="34">
        <v>0.5</v>
      </c>
      <c r="D8" s="34">
        <v>0.5</v>
      </c>
      <c r="E8" s="38">
        <v>0</v>
      </c>
      <c r="F8" s="32" t="s">
        <v>13</v>
      </c>
      <c r="G8" s="42" t="s">
        <v>41</v>
      </c>
      <c r="H8" s="32" t="s">
        <v>15</v>
      </c>
      <c r="I8" s="32" t="s">
        <v>14</v>
      </c>
      <c r="J8" s="32" t="s">
        <v>16</v>
      </c>
      <c r="K8" s="32" t="s">
        <v>17</v>
      </c>
      <c r="L8" s="36" t="s">
        <v>29</v>
      </c>
      <c r="M8" s="32" t="s">
        <v>30</v>
      </c>
      <c r="N8" s="37"/>
      <c r="O8" s="37">
        <f>3/2*1000000</f>
        <v>1500000</v>
      </c>
      <c r="P8" s="37">
        <f>3/2*1000000</f>
        <v>1500000</v>
      </c>
      <c r="Q8" s="37"/>
      <c r="R8" s="37"/>
      <c r="S8" s="37"/>
      <c r="T8" s="37"/>
      <c r="U8" s="37"/>
    </row>
    <row r="9" spans="1:23" s="32" customFormat="1" ht="99.75" x14ac:dyDescent="0.45">
      <c r="A9" s="33" t="s">
        <v>31</v>
      </c>
      <c r="B9" s="40" t="s">
        <v>17</v>
      </c>
      <c r="C9" s="40" t="s">
        <v>17</v>
      </c>
      <c r="D9" s="40" t="s">
        <v>17</v>
      </c>
      <c r="E9" s="40" t="s">
        <v>17</v>
      </c>
      <c r="F9" s="32" t="s">
        <v>13</v>
      </c>
      <c r="G9" s="42" t="s">
        <v>47</v>
      </c>
      <c r="H9" s="32" t="s">
        <v>15</v>
      </c>
      <c r="I9" s="32" t="s">
        <v>14</v>
      </c>
      <c r="J9" s="32" t="s">
        <v>17</v>
      </c>
      <c r="K9" s="32" t="s">
        <v>17</v>
      </c>
      <c r="L9" s="36" t="s">
        <v>32</v>
      </c>
      <c r="M9" s="32" t="s">
        <v>17</v>
      </c>
      <c r="N9" s="37"/>
      <c r="O9" s="37" t="s">
        <v>17</v>
      </c>
      <c r="P9" s="37" t="s">
        <v>17</v>
      </c>
      <c r="Q9" s="37"/>
      <c r="R9" s="37"/>
      <c r="S9" s="37"/>
      <c r="T9" s="37"/>
      <c r="U9" s="37"/>
    </row>
    <row r="10" spans="1:23" s="32" customFormat="1" ht="32.25" customHeight="1" x14ac:dyDescent="0.45">
      <c r="A10" s="33" t="s">
        <v>33</v>
      </c>
      <c r="B10" s="43" t="s">
        <v>17</v>
      </c>
      <c r="C10" s="43" t="s">
        <v>17</v>
      </c>
      <c r="D10" s="43" t="s">
        <v>17</v>
      </c>
      <c r="E10" s="43" t="s">
        <v>17</v>
      </c>
      <c r="F10" s="32" t="s">
        <v>38</v>
      </c>
      <c r="G10" s="42" t="s">
        <v>37</v>
      </c>
      <c r="H10" s="32" t="s">
        <v>42</v>
      </c>
      <c r="I10" s="32" t="s">
        <v>14</v>
      </c>
      <c r="K10" s="32" t="s">
        <v>42</v>
      </c>
      <c r="L10" s="36" t="s">
        <v>40</v>
      </c>
      <c r="M10" s="32" t="s">
        <v>44</v>
      </c>
      <c r="N10" s="37"/>
      <c r="O10" s="37">
        <f>4/2*1000000</f>
        <v>2000000</v>
      </c>
      <c r="P10" s="37">
        <f>4/2*1000000</f>
        <v>2000000</v>
      </c>
      <c r="Q10" s="37"/>
      <c r="R10" s="37"/>
      <c r="S10" s="37"/>
      <c r="T10" s="37"/>
      <c r="U10" s="37"/>
    </row>
    <row r="11" spans="1:23" s="32" customFormat="1" ht="25.5" x14ac:dyDescent="0.45">
      <c r="A11" s="33" t="s">
        <v>35</v>
      </c>
      <c r="B11" s="44">
        <v>1</v>
      </c>
      <c r="C11" s="44">
        <v>0.5</v>
      </c>
      <c r="D11" s="43">
        <v>0</v>
      </c>
      <c r="E11" s="44">
        <v>0.5</v>
      </c>
      <c r="F11" s="32" t="s">
        <v>13</v>
      </c>
      <c r="G11" s="42" t="s">
        <v>48</v>
      </c>
      <c r="H11" s="32" t="s">
        <v>15</v>
      </c>
      <c r="I11" s="32" t="s">
        <v>14</v>
      </c>
      <c r="J11" s="32" t="s">
        <v>16</v>
      </c>
      <c r="K11" s="32">
        <v>2022</v>
      </c>
      <c r="M11" s="32" t="s">
        <v>34</v>
      </c>
      <c r="N11" s="37"/>
      <c r="O11" s="37">
        <f>0.5/2*1000000</f>
        <v>250000</v>
      </c>
      <c r="P11" s="37">
        <f>0.5/2*1000000</f>
        <v>250000</v>
      </c>
      <c r="Q11" s="37"/>
      <c r="R11" s="37"/>
      <c r="S11" s="37"/>
      <c r="T11" s="37"/>
      <c r="U11" s="37"/>
    </row>
  </sheetData>
  <mergeCells count="2">
    <mergeCell ref="N1:U1"/>
    <mergeCell ref="A1:B1"/>
  </mergeCells>
  <phoneticPr fontId="13" type="noConversion"/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Vincent, Daniel</dc:creator>
  <cp:lastModifiedBy>Van Boxmeer, Erika L.</cp:lastModifiedBy>
  <dcterms:created xsi:type="dcterms:W3CDTF">2021-11-16T17:19:46Z</dcterms:created>
  <dcterms:modified xsi:type="dcterms:W3CDTF">2022-01-19T21:57:27Z</dcterms:modified>
</cp:coreProperties>
</file>